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Cdrivebkup3302020\Temp\Phase2\Website\"/>
    </mc:Choice>
  </mc:AlternateContent>
  <xr:revisionPtr revIDLastSave="0" documentId="8_{41620E27-8419-4DEB-A7AB-374FAF16B72E}" xr6:coauthVersionLast="45" xr6:coauthVersionMax="45" xr10:uidLastSave="{00000000-0000-0000-0000-000000000000}"/>
  <bookViews>
    <workbookView xWindow="-108" yWindow="-108" windowWidth="23256" windowHeight="12576" xr2:uid="{00000000-000D-0000-FFFF-FFFF00000000}"/>
  </bookViews>
  <sheets>
    <sheet name="Codebook" sheetId="5" r:id="rId1"/>
    <sheet name="ES data" sheetId="4" r:id="rId2"/>
    <sheet name="MES data" sheetId="6" r:id="rId3"/>
  </sheets>
  <definedNames>
    <definedName name="_xlnm._FilterDatabase" localSheetId="1" hidden="1">'ES data'!$A$1:$AK$100</definedName>
    <definedName name="_xlnm._FilterDatabase" localSheetId="2" hidden="1">'MES data'!$A$1:$AR$16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57" i="6" l="1"/>
  <c r="AH24" i="6"/>
  <c r="AR57" i="6"/>
  <c r="AA57" i="6"/>
  <c r="Y57" i="6"/>
  <c r="AR24" i="6"/>
  <c r="AA24" i="6"/>
  <c r="Y24" i="6"/>
  <c r="AR23" i="6"/>
  <c r="AA23" i="6"/>
  <c r="Y23" i="6"/>
  <c r="AK52" i="4"/>
  <c r="AK23" i="4"/>
  <c r="AK22" i="4"/>
  <c r="AA52" i="4" l="1"/>
  <c r="AA23" i="4"/>
  <c r="Y52" i="4"/>
  <c r="Y23" i="4"/>
  <c r="Y22" i="4"/>
  <c r="AA22" i="4" l="1"/>
  <c r="AH118" i="6" l="1"/>
  <c r="AH115" i="6"/>
  <c r="AH113" i="6"/>
  <c r="AH111" i="6"/>
  <c r="AH107" i="6"/>
  <c r="AH102" i="6"/>
  <c r="AH97" i="6"/>
  <c r="AH95" i="6"/>
  <c r="AH87" i="6"/>
  <c r="AH84" i="6"/>
  <c r="AH73" i="6"/>
  <c r="AH70" i="6"/>
  <c r="AH63" i="6"/>
  <c r="AH50" i="6"/>
  <c r="AH30" i="6"/>
  <c r="AH26" i="6"/>
  <c r="AH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Rowe, Samantha (CDC/CGH/DPDM)</author>
  </authors>
  <commentList>
    <comment ref="A1" authorId="0" shapeId="0" xr:uid="{00000000-0006-0000-0100-000001000000}">
      <text>
        <r>
          <rPr>
            <sz val="9"/>
            <color indexed="81"/>
            <rFont val="Tahoma"/>
            <family val="2"/>
          </rPr>
          <t xml:space="preserve">strategy code (char)
</t>
        </r>
      </text>
    </comment>
    <comment ref="B1" authorId="0" shapeId="0" xr:uid="{00000000-0006-0000-0100-000002000000}">
      <text>
        <r>
          <rPr>
            <sz val="9"/>
            <color indexed="81"/>
            <rFont val="Tahoma"/>
            <family val="2"/>
          </rPr>
          <t xml:space="preserve">strategy code (num)
</t>
        </r>
      </text>
    </comment>
    <comment ref="D1" authorId="0" shapeId="0" xr:uid="{00000000-0006-0000-0100-000003000000}">
      <text>
        <r>
          <rPr>
            <sz val="9"/>
            <color indexed="81"/>
            <rFont val="Tahoma"/>
            <family val="2"/>
          </rPr>
          <t xml:space="preserve">no. of effect sizes per comparison
</t>
        </r>
      </text>
    </comment>
    <comment ref="E1" authorId="0" shapeId="0" xr:uid="{00000000-0006-0000-0100-000004000000}">
      <text>
        <r>
          <rPr>
            <sz val="9"/>
            <color indexed="81"/>
            <rFont val="Tahoma"/>
            <family val="2"/>
          </rPr>
          <t xml:space="preserve">outcome type code (char)
</t>
        </r>
      </text>
    </comment>
    <comment ref="F1" authorId="0" shapeId="0" xr:uid="{00000000-0006-0000-0100-000005000000}">
      <text>
        <r>
          <rPr>
            <sz val="9"/>
            <color indexed="81"/>
            <rFont val="Tahoma"/>
            <family val="2"/>
          </rPr>
          <t xml:space="preserve">outcome type code (num)
</t>
        </r>
      </text>
    </comment>
    <comment ref="G1" authorId="0" shapeId="0" xr:uid="{00000000-0006-0000-0100-000006000000}">
      <text>
        <r>
          <rPr>
            <sz val="9"/>
            <color indexed="81"/>
            <rFont val="Tahoma"/>
            <family val="2"/>
          </rPr>
          <t xml:space="preserve">effect size ID
</t>
        </r>
      </text>
    </comment>
    <comment ref="H1" authorId="0" shapeId="0" xr:uid="{00000000-0006-0000-0100-000007000000}">
      <text>
        <r>
          <rPr>
            <sz val="9"/>
            <color indexed="81"/>
            <rFont val="Tahoma"/>
            <family val="2"/>
          </rPr>
          <t xml:space="preserve">study ID
</t>
        </r>
      </text>
    </comment>
    <comment ref="I1" authorId="0" shapeId="0" xr:uid="{00000000-0006-0000-0100-000008000000}">
      <text>
        <r>
          <rPr>
            <sz val="9"/>
            <color indexed="81"/>
            <rFont val="Tahoma"/>
            <family val="2"/>
          </rPr>
          <t xml:space="preserve">comparison ID
</t>
        </r>
      </text>
    </comment>
    <comment ref="W22" authorId="0" shapeId="0" xr:uid="{00000000-0006-0000-0100-000009000000}">
      <text>
        <r>
          <rPr>
            <sz val="9"/>
            <color indexed="81"/>
            <rFont val="Tahoma"/>
            <family val="2"/>
          </rPr>
          <t>ITS with no controls CRUDE_ROB_SCORE = 2. Then subtract 1 because intervention was not independent of other changes (q37h1 = 2).</t>
        </r>
      </text>
    </comment>
    <comment ref="AK22" authorId="0" shapeId="0" xr:uid="{00000000-0006-0000-0100-00000A000000}">
      <text>
        <r>
          <rPr>
            <sz val="9"/>
            <color indexed="81"/>
            <rFont val="Tahoma"/>
            <family val="2"/>
          </rPr>
          <t>Prelim_wt = NHF = 4. ANALYSIS_WT = natural log(Prelim_WT) + 1</t>
        </r>
      </text>
    </comment>
    <comment ref="W23" authorId="0" shapeId="0" xr:uid="{00000000-0006-0000-0100-00000B000000}">
      <text>
        <r>
          <rPr>
            <sz val="9"/>
            <color indexed="81"/>
            <rFont val="Tahoma"/>
            <family val="2"/>
          </rPr>
          <t>ITS with no controls CRUDE_ROB_SCORE = 2. Then subtract 1 because intervention was not independent of other changes (q37h1 = 2).</t>
        </r>
      </text>
    </comment>
    <comment ref="AK23" authorId="0" shapeId="0" xr:uid="{00000000-0006-0000-0100-00000C000000}">
      <text>
        <r>
          <rPr>
            <sz val="9"/>
            <color indexed="81"/>
            <rFont val="Tahoma"/>
            <family val="2"/>
          </rPr>
          <t>Prelim_wt = NHF = 23. ANALYSIS_WT = natural log(Prelim_WT) + 1</t>
        </r>
      </text>
    </comment>
    <comment ref="W52" authorId="0" shapeId="0" xr:uid="{00000000-0006-0000-0100-00000D000000}">
      <text>
        <r>
          <rPr>
            <sz val="9"/>
            <color indexed="81"/>
            <rFont val="Tahoma"/>
            <family val="2"/>
          </rPr>
          <t>ITS with no controls CRUDE_ROB_SCORE = 2. Then subtract 1 because intervention was not independent of other changes (q37h1 = 2).</t>
        </r>
      </text>
    </comment>
    <comment ref="AK52" authorId="0" shapeId="0" xr:uid="{00000000-0006-0000-0100-00000E000000}">
      <text>
        <r>
          <rPr>
            <sz val="9"/>
            <color indexed="81"/>
            <rFont val="Tahoma"/>
            <family val="2"/>
          </rPr>
          <t>Prelim_wt = NHF = 23. ANALYSIS_WT = natural log(Prelim_WT) + 1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Rowe, Samantha (CDC/CGH/DPDM)</author>
  </authors>
  <commentList>
    <comment ref="A1" authorId="0" shapeId="0" xr:uid="{00000000-0006-0000-0200-000001000000}">
      <text>
        <r>
          <rPr>
            <sz val="9"/>
            <color indexed="81"/>
            <rFont val="Tahoma"/>
            <family val="2"/>
          </rPr>
          <t xml:space="preserve">strategy code (char)
</t>
        </r>
      </text>
    </comment>
    <comment ref="B1" authorId="0" shapeId="0" xr:uid="{00000000-0006-0000-0200-000002000000}">
      <text>
        <r>
          <rPr>
            <sz val="9"/>
            <color indexed="81"/>
            <rFont val="Tahoma"/>
            <family val="2"/>
          </rPr>
          <t xml:space="preserve">strategy code (num)
</t>
        </r>
      </text>
    </comment>
    <comment ref="D1" authorId="0" shapeId="0" xr:uid="{00000000-0006-0000-0200-000003000000}">
      <text>
        <r>
          <rPr>
            <sz val="9"/>
            <color indexed="81"/>
            <rFont val="Tahoma"/>
            <family val="2"/>
          </rPr>
          <t xml:space="preserve">no. of effect sizes per comparison
</t>
        </r>
      </text>
    </comment>
    <comment ref="E1" authorId="0" shapeId="0" xr:uid="{00000000-0006-0000-0200-000004000000}">
      <text>
        <r>
          <rPr>
            <sz val="9"/>
            <color indexed="81"/>
            <rFont val="Tahoma"/>
            <family val="2"/>
          </rPr>
          <t xml:space="preserve">outcome type code (char)
</t>
        </r>
      </text>
    </comment>
    <comment ref="F1" authorId="0" shapeId="0" xr:uid="{00000000-0006-0000-0200-000005000000}">
      <text>
        <r>
          <rPr>
            <sz val="9"/>
            <color indexed="81"/>
            <rFont val="Tahoma"/>
            <family val="2"/>
          </rPr>
          <t xml:space="preserve">outcome type code (num)
</t>
        </r>
      </text>
    </comment>
    <comment ref="G1" authorId="0" shapeId="0" xr:uid="{00000000-0006-0000-0200-000006000000}">
      <text>
        <r>
          <rPr>
            <sz val="9"/>
            <color indexed="81"/>
            <rFont val="Tahoma"/>
            <family val="2"/>
          </rPr>
          <t xml:space="preserve">effect size ID
</t>
        </r>
      </text>
    </comment>
    <comment ref="H1" authorId="0" shapeId="0" xr:uid="{00000000-0006-0000-0200-000007000000}">
      <text>
        <r>
          <rPr>
            <sz val="9"/>
            <color indexed="81"/>
            <rFont val="Tahoma"/>
            <family val="2"/>
          </rPr>
          <t xml:space="preserve">study ID
</t>
        </r>
      </text>
    </comment>
    <comment ref="I1" authorId="0" shapeId="0" xr:uid="{00000000-0006-0000-0200-000008000000}">
      <text>
        <r>
          <rPr>
            <sz val="9"/>
            <color indexed="81"/>
            <rFont val="Tahoma"/>
            <family val="2"/>
          </rPr>
          <t xml:space="preserve">comparison ID
</t>
        </r>
      </text>
    </comment>
    <comment ref="W23" authorId="0" shapeId="0" xr:uid="{00000000-0006-0000-0200-000009000000}">
      <text>
        <r>
          <rPr>
            <sz val="9"/>
            <color indexed="81"/>
            <rFont val="Tahoma"/>
            <family val="2"/>
          </rPr>
          <t>ITS with no controls CRUDE_ROB_SCORE = 2. Then subtract 1 because intervention was not independent of other changes (q37h1 = 2).</t>
        </r>
      </text>
    </comment>
    <comment ref="AR23" authorId="0" shapeId="0" xr:uid="{00000000-0006-0000-0200-00000A000000}">
      <text>
        <r>
          <rPr>
            <sz val="9"/>
            <color indexed="81"/>
            <rFont val="Tahoma"/>
            <family val="2"/>
          </rPr>
          <t>Prelim_wt = NHF = 4. ANALYSIS_WT = natural log(Prelim_WT) + 1</t>
        </r>
      </text>
    </comment>
    <comment ref="W24" authorId="0" shapeId="0" xr:uid="{00000000-0006-0000-0200-00000B000000}">
      <text>
        <r>
          <rPr>
            <sz val="9"/>
            <color indexed="81"/>
            <rFont val="Tahoma"/>
            <family val="2"/>
          </rPr>
          <t>ITS with no controls CRUDE_ROB_SCORE = 2. Then subtract 1 because intervention was not independent of other changes (q37h1 = 2).</t>
        </r>
      </text>
    </comment>
    <comment ref="AR24" authorId="0" shapeId="0" xr:uid="{00000000-0006-0000-0200-00000C000000}">
      <text>
        <r>
          <rPr>
            <sz val="9"/>
            <color indexed="81"/>
            <rFont val="Tahoma"/>
            <family val="2"/>
          </rPr>
          <t>Prelim_wt = NHF = 23. ANALYSIS_WT = natural log(Prelim_WT) + 1</t>
        </r>
      </text>
    </comment>
    <comment ref="W57" authorId="0" shapeId="0" xr:uid="{00000000-0006-0000-0200-00000D000000}">
      <text>
        <r>
          <rPr>
            <sz val="9"/>
            <color indexed="81"/>
            <rFont val="Tahoma"/>
            <family val="2"/>
          </rPr>
          <t>ITS with no controls CRUDE_ROB_SCORE = 2. Then subtract 1 because intervention was not independent of other changes (q37h1 = 2).</t>
        </r>
      </text>
    </comment>
    <comment ref="AR57" authorId="0" shapeId="0" xr:uid="{00000000-0006-0000-0200-00000E000000}">
      <text>
        <r>
          <rPr>
            <sz val="9"/>
            <color indexed="81"/>
            <rFont val="Tahoma"/>
            <family val="2"/>
          </rPr>
          <t>Prelim_wt = NHF = 23. ANALYSIS_WT = natural log(Prelim_WT) + 1</t>
        </r>
      </text>
    </comment>
  </commentList>
</comments>
</file>

<file path=xl/sharedStrings.xml><?xml version="1.0" encoding="utf-8"?>
<sst xmlns="http://schemas.openxmlformats.org/spreadsheetml/2006/main" count="2927" uniqueCount="761">
  <si>
    <t>idnum</t>
  </si>
  <si>
    <t>COMP_IDnew</t>
  </si>
  <si>
    <t>QQ_COMP</t>
  </si>
  <si>
    <t>QQ_COMP_CODE</t>
  </si>
  <si>
    <t>CountryName</t>
  </si>
  <si>
    <t>ES_GRP_label</t>
  </si>
  <si>
    <t>CHW_Predominant_comp</t>
  </si>
  <si>
    <t>FINAL_ROB_SCORE</t>
  </si>
  <si>
    <t>qq_label</t>
  </si>
  <si>
    <t>ESrecode</t>
  </si>
  <si>
    <t>medES</t>
  </si>
  <si>
    <t>varmes100</t>
  </si>
  <si>
    <t>out_name</t>
  </si>
  <si>
    <t>Report1</t>
  </si>
  <si>
    <t>Report2</t>
  </si>
  <si>
    <t>Report3</t>
  </si>
  <si>
    <t>Report4</t>
  </si>
  <si>
    <t>Report5</t>
  </si>
  <si>
    <t>Report6</t>
  </si>
  <si>
    <t>Report7</t>
  </si>
  <si>
    <t>Report8</t>
  </si>
  <si>
    <t>numES</t>
  </si>
  <si>
    <t>Controls vs. ............7................</t>
  </si>
  <si>
    <t>Russian Federation</t>
  </si>
  <si>
    <t>CareSk + % + NotEqui + NotDiv0 + HiPrior + HFHW</t>
  </si>
  <si>
    <t>improvement collaborative</t>
  </si>
  <si>
    <t>% of patients with hypertension who were taken under observation in the first stage of disease</t>
  </si>
  <si>
    <t>Catsambas TT, Franco LM, Gutmann M, Knebel E, Hill P, Lin Y-S. Evaluating health care collaboratives: the experience of the Quality Assurance Project. Bethesda (MD): University Research Co., LLC (URC); 2008 June. 89 p. Collaborative Evaluation Series. Published by the USAID Health Care Improvement Project.</t>
  </si>
  <si>
    <t>Franco LM, Marquez L, Ethier K, Balsara Z, Isenhower W. Results of collaborative improvement: effects on health outcomes and compliance with evidence-based standards in 27 applications in 12 countries. Bethesda (MD): University Research Co., LLC (URC); 2009 December. 48 p. Collaborative Evaluation Series. Published by the USAID Health Care Improvement Project.</t>
  </si>
  <si>
    <t>USAID Health Care Improvement Project. The Improvement Collaborative: an approach to rapidly improve health care and scale up quality services. Bethesda (MD): University Research Co., LLC (URC); 2008 June. 20 p. Published by the USAID Health Care Improvement Project.</t>
  </si>
  <si>
    <t>Franco LM, Marquez L. Effectiveness of collaborative improvement: evidence from 27 applications in 12 less-developed and middle-income countries. British Medical Journal Quality &amp; Safety. 2011; 20(8):658-65.</t>
  </si>
  <si>
    <t>Rwanda</t>
  </si>
  <si>
    <t>% of women who enrolled for antenatal care consultations and were tested for HIV who returned for their results the same day of testing</t>
  </si>
  <si>
    <t>Furth R, Gass R, Kagubare J. Rwanda human resources assessment for HIV/AIDS services scale up: summary report. Operations Research Results. 2006 Dec; Initiatives, Inc. Published for the US Agency for International Development by QAP.</t>
  </si>
  <si>
    <t>% of women who enrolled for antenatal care consultations and were tested for HIV whose male partners were also tested for HIV</t>
  </si>
  <si>
    <t>United Republic of Tanzania</t>
  </si>
  <si>
    <t>% of women who tested positive for HIV who attended antenatal care consultations and were enrolled in CTC per month</t>
  </si>
  <si>
    <t>% of HIV patients on ART seen at clinic according to their scheduled appointments who were NOT lost to follow-up for at least 3 consecutive months</t>
  </si>
  <si>
    <t>Controls vs. ............7........11......</t>
  </si>
  <si>
    <t>Niger</t>
  </si>
  <si>
    <t>NonCrSk + % + NotEqui + NotDiv0 + HiPrior + HFHW</t>
  </si>
  <si>
    <t>training + poster for HCP + improvement collaborative</t>
  </si>
  <si>
    <t>% of live births delivered vaginally in the maternity for which immediate breastfeeding within one hour after birth occurred</t>
  </si>
  <si>
    <t>Franco LM, Webb L. Niger Site Visit Report. Unpublished report prepared for the U.S. Agency for International Development (USAID) by the USAID Health Care Improvement Project and the Quality Assurance Project. 2008 February. pp iii-v and 30-42.</t>
  </si>
  <si>
    <t>Broughton E, Saley Z, Boucar M, Alagane D, Hill K, Marafa A, Asma Y, Sani K. Cost-effectiveness of a quality improvement collaborative for obstetric and newborn care in Niger. International Journal of Health Care Quality Assurance. 2013;26(3):250-61.</t>
  </si>
  <si>
    <t>% of patients with hypertension who were taken under observation who performed non-drug treatment recommendations</t>
  </si>
  <si>
    <t>Uganda</t>
  </si>
  <si>
    <t>% of HIV patients on antiretroviral therapy seen at clinic within past month who were adherent to 95% or more of prescribed doses of ARV medicines</t>
  </si>
  <si>
    <t>Wittcoff A, Furth R, Nabwire J, Crigler L. Baseline assessment of HIV service provider productivity and efficiency in Uganda. Technical Report. 2010 Sep; University Research Co., LLC. Published for the US Agency for International Development by QAP.</t>
  </si>
  <si>
    <t>Process + % + NotEqui + NotDiv0 + HiPrior + HFHW</t>
  </si>
  <si>
    <t>% of deliveries to women with NO pregnancy induced hypertension out of all deliveries per month</t>
  </si>
  <si>
    <t>Ethier K. Developing evidence-based standards for pregnancy-induced hypertension in Russia. Quality Assurance Project Case Study. Bethesda (MD): Published for the U.S. Agency for International Development (USAID) by the Quality Assurance Project. 2001; 24 p.</t>
  </si>
  <si>
    <t>Abdallah H, Chernobrovkina O, Korotkova A, Massoud R, Burkhalter B. Improving the quality of care for women with pregnancy-induced hypertension reduces costs in Tver, Russia. Operations Research Results 2(4). Bethesda (MD): Published for the United States Agency for International Development (USAID) by the Quality Assurance Project. 2002; 16 p.</t>
  </si>
  <si>
    <t>Massoud MR. Applying modern quality improvement methodology to maternal and child health in Tver Oblast, Russian Federation. QA Brief. 2001; 9(2):28-32.</t>
  </si>
  <si>
    <t>% of acute management of third stage of labor (AMTSL) standards met among total number of AMTSL standards expected on the partographs analyzed</t>
  </si>
  <si>
    <t>% of vaginal deliveries performed in the maternity where the three elements of active management of third stage of labor were applied</t>
  </si>
  <si>
    <t>% of standards observed in essential newborn care among total criteria expected in cases analyzed</t>
  </si>
  <si>
    <t>% of newborns whose temperature was measured</t>
  </si>
  <si>
    <t>% of pre-eclampsia and eclampsia case management criteria that were followed</t>
  </si>
  <si>
    <t>% of women who were pregnant this month with pregnancy induced hypertension (PIH) of any severity for whom PIH protocol was implemented</t>
  </si>
  <si>
    <t>% of estimated number of HIV-exposed infants born in preceding 12 months who started receiving cotrimoxazole within 2 months of age</t>
  </si>
  <si>
    <t>% of estimated number of HIV-exposed infants born in this month who received ARV prophylaxis per month</t>
  </si>
  <si>
    <t>% of HIV patients in general care seen at clinic within past 6 months who had CD4 test once during those 6 months</t>
  </si>
  <si>
    <t>% of HIV patients in general care or on antiretroviral therapy seen at clinic within past month who were assessed for active tuberculosis at every visit within past month</t>
  </si>
  <si>
    <t>% of HIV patients on ART who were seen in clinic within past month who had documented contact tracing information for 2 cohorts</t>
  </si>
  <si>
    <t>Process + Cont + NotEqui + NotDiv0 + HiPrior + HFHW</t>
  </si>
  <si>
    <t>.</t>
  </si>
  <si>
    <t>Outcome on diagnostic accuracy: ratio of number of deliveries to women with NO pregnancy induced hypertension to number of all deliveries per month (x100%)</t>
  </si>
  <si>
    <t>Outcome on diagnostic accuracy: % of deliveries to women with NO edema out of all deliveries per month</t>
  </si>
  <si>
    <t>number of patients with hypertension identified for the first time per 1000 residents of HF catchment areas</t>
  </si>
  <si>
    <t>PtHlth + % + NotEqui + NotDiv0 + HiPrior + HFHW</t>
  </si>
  <si>
    <t>% of patients with hypertension who were taken under observation who have consistently reduced blood pressure</t>
  </si>
  <si>
    <t>% of HIV patients on antiretroviral therapy for past 6 months seen at clinic who showed clinical improvement (weight steady or increasing, ambulatory or better, no OIs)</t>
  </si>
  <si>
    <t>PtHlth + Cont + NotEqui + NotDiv0 + HiPrior + HFHW</t>
  </si>
  <si>
    <t>Decrease=improvement: number of women who suffered from postpartum hemorrhages per 1000 women who delivered vaginally in the maternity</t>
  </si>
  <si>
    <t>Decrease = improvement: Number of maternal deaths due to postpartum hemorrhages per 1000 women who delivered vaginally in the maternity</t>
  </si>
  <si>
    <t>Decrease = improvement: Number of all-cause maternal deaths per 1000 births (vaginal or cesarean) in the maternity</t>
  </si>
  <si>
    <t>Decrease = improvement: Number of neonatal deaths by time of discharge from hospital per 1000 children born at home or in the maternity (vaginal and cesarean)</t>
  </si>
  <si>
    <t>Decrease = improvement: number of stillbirths per 1000 births in maternity (vaginal and cesarean)</t>
  </si>
  <si>
    <t>Decrease=improvement: ratio of number of women hospitalized this month for pregnancy induced hypertension complications to number of women who completed pregnancy this month with pregnancy induced hypertension of any severity (x100%)</t>
  </si>
  <si>
    <t>Controls vs. ............7.....10.........</t>
  </si>
  <si>
    <t>South Africa</t>
  </si>
  <si>
    <t>CareSk + % + NotEqui + NotDiv0 + HiPrior + CHWPred</t>
  </si>
  <si>
    <t>in-service training + improvement collaborative + other printed job aid</t>
  </si>
  <si>
    <t>% of mothers who attended postnatal care within 7 days of delivery at HF</t>
  </si>
  <si>
    <t>Horwood C, Butler L, Barker P, Phakathi S, Haskins L, Grant M, Mntambo N, Rollins N. A continuous quality improvement intervention to improve the effectiveness of community health workers providing care to mothers and children: a cluster randomised controlled trial in South Africa. Human Resources for Health. 2017; 15(1):39.</t>
  </si>
  <si>
    <t>Nigeria</t>
  </si>
  <si>
    <t>% of HIV positive pregnant women who attended 6-month postpartum visit and did not miss any previous scheduled visit by more than 30 days</t>
  </si>
  <si>
    <t>Osibo B, Oronsaye F, Alo OD, Phillips A, Becquet R, Shaffer N, Ogirima F, Imarhiagbe C, Ameh B, Ezebuka O, Sodzi-Tettey S, Obi A, Afolabi OT, Inedu A, Anyaike C, Oyeledun B. Using small tests of change to improve PMTCT services in Northern Nigeria: experiences from implementation of a continuous quality improvement and breakthrough series program. Journal of Acquired Immune Deficiency Syndromes. 2017; 75 Suppl 2:S165-S172.</t>
  </si>
  <si>
    <t>Ghana</t>
  </si>
  <si>
    <t>Mean % of ANC registrants in the first trimester at the time of registration per HF</t>
  </si>
  <si>
    <t>Singh K, Brodish P, Speizer I, Barker P, Amenga-Etego I, Dasoberi I, Kanyoke E, Boadu EA, Yabang E, Sodzi-Tettey S. Can a quality improvement project impact maternal and child health outcomes at scale in northern Ghana? Health Research Policy and System. 2016; 14(1):45.</t>
  </si>
  <si>
    <t>Twum-Danso NA, Akanlu GB, Osafo E, Sodzi-Tettey S, Boadu RO, Atinbire S, Adondiwo A, Amenga-Etego I, Ashagbley F, Boadu EA, Dasoberi I, Kanyoke E, Yabang E, Essegbey IT, Adjei GA, Buckle GB, Awoonor-Williams JK, Nang-Beifubah A, Twumasi A, McCannon CJ, Barker PM. A nationwide quality improvement project to accelerate Ghana's progress toward Millennium Development Goal Four: design and implementation progress. International Journal for Quality in Health Care. 2012; 24(6):601-11</t>
  </si>
  <si>
    <t>Cofie LE, Barrington C, Akaligaung A, Reid A, Fried B, Singh K, Sodzi-Tettey S, Barker PM. Integrating community outreach into a quality improvement project to promote maternal and child health in Ghana. Global Public Health. 2014; 9(10):1184-97.</t>
  </si>
  <si>
    <t>Afari H, Hirschhorn LR, Michaelis A, Barker P, Sodzi-Tettey S. Quality improvement in emergency obstetric referrals: qualitative study of provider perspectives in Assin North District, Ghana. BMJ Open. 2014; 4(5):e005052.</t>
  </si>
  <si>
    <t>Speizer IS, Story WT, Singh K. Factors associated with institutional delivery in Ghana: the role of decision-making autonomy and community norms. BMC Pregnancy and Childbirth. 2014; 14:398.</t>
  </si>
  <si>
    <t>Mean % of total deliveries that are attended by skilled personnel per HF catchment area</t>
  </si>
  <si>
    <t>Mean % of deliveries attended by a skilled birth attendant defined as a doctor, nurse or midwife per HF</t>
  </si>
  <si>
    <t>Singh K, Speizer I, Handa S, Boadu RO, Atinbire S, Barker PM, Twum-Danso NAY. Impact evaluation of a quality improvement intervention on maternal and child health outcomes in Northern Ghana: early assessment of a national scale-up project. International Journal for Quality in Health Care. 2013; 25(5):477-87.</t>
  </si>
  <si>
    <t>Twum-Danso NAY, Akanlu GB, Osafo E, Sodzi-Tettey S, Boadu RO, Atinbire S, Adondiwo A, Amenga-Etego I, Ashagbley F, Boadu EA, Dasoberi I, Kanyoke E, Yabang E, Essegbey IT, Adjei GA, Buckle GB, Awoonor-Williams JK, Nang-Beifubah A, Twumasi A, McCannon CJ, Barker PM. A nationwide quality improvement project to accelerate Ghana's progress toward Millennium Development Goal Four: design and implementation progress. International Journal for Quality in Health Care. 2012; 24(6):601-11.</t>
  </si>
  <si>
    <t>Twum-Danso NAY, Dasoberi IN, Amenga-Etego IA, Adondiwo A, Kanyoke E, Boadu RO, Atinbire S, Balagumyetime P, Bagni F, Kubio C, Sagoe-Moses I, Barker PM. Using quality improvement methods to test and scale up a new national policy on early post-natal care in Ghana. Health Policy and Planning. 2014; 29(5):622-32.</t>
  </si>
  <si>
    <t>Mean % of newborns who received post-natal care within 48 hours of birth per HF</t>
  </si>
  <si>
    <t>Mean % of newborns who received follow-up post-natal care on day 6 or 7 after birth per HF</t>
  </si>
  <si>
    <t>Controls vs. ....3.....6.7................</t>
  </si>
  <si>
    <t>improvement collaborative + health services performance reporting + community scorecard</t>
  </si>
  <si>
    <t>% of women who reported delivering at a HF during their most recent pregnancy (within the past 12 months)</t>
  </si>
  <si>
    <t>Waiswa P, Manzi F, Mbaruku G, Rowe AK, Marx M, Tomson G, Marchant T, Willey BA, Schellenberg J, Peterson S, Hanson C; EQUIP study team. Effects of the EQUIP quasi-experimental study testing a collaborative quality improvement approach for maternal and newborn health care in Tanzania and Uganda. Implementation Science. 2017; 12(1):89.</t>
  </si>
  <si>
    <t>Marchant T, Schellenberg J, Peterson S, Manzi F, Waiswa P, Hanson C, Temu S, Darious K, Sedekia Y, Akuze J, Rowe AK; EQUIP Study Group. The use of continuous surveys to generate and continuously report high quality timely maternal and newborn health data at the district level in Tanzania and Uganda. Implementation Science. 2014; 9:112.</t>
  </si>
  <si>
    <t>Hanson C, Waiswa P, Marchant T, Marx M, Manzi F, Mbaruku G, Rowe A, Tomson G, Schellenberg J, Peterson S; EQUIP Study Team. Expanded Quality Management Using Information Power (EQUIP): protocol for a quasi-experimental study to improve maternal and newborn health in Tanzania and Uganda. Implementation Science. 2014; 9(1):41.</t>
  </si>
  <si>
    <t>Hanson C, Waiswa P, Marchant T, Marx M, Manzi F, Mbaruku G, Rowe A, Tomson G, Schellenberg J, Peterson S; EQUIP Study Team. Erratum to: Expanded Quality Management Using Information Power (EQUIP): protocol for a quasi-experimental study to improve maternal and newborn health in Tanzania and Uganda. Implementation Science. 2015; 29;10:152.</t>
  </si>
  <si>
    <t>Baker U, Hassan F, Hanson C, Manzi F, Marchant T, Swartling Peterson S, Hylander I. Unpredictability dictates quality of maternal and newborn care provision in rural Tanzania-A qualitative study of health workers' perspectives. BMC Pregnancy Childbirth. 2017; 17(1):55.</t>
  </si>
  <si>
    <t>Tancred T, Mandu R, Hanson C, Okuga M, Manzi F, Peterson S, Schellenberg J, Waiswa P, Marchant T, the EQUIP Study Team. How people centred-health systems can reach the grassroots: experiences implementing community-level quality improvement in rural Tanzania and Uganda. Health and Policy Planning. 2014; 1-13.</t>
  </si>
  <si>
    <t>Tancred T, Manzi F, Schellenberg J, Marchant T. Facilitators and barriers of community-level quality improvement for maternal and newborn health in Tanzania. Qualitative Health Research. 2017; 27(5):738-49.</t>
  </si>
  <si>
    <t>Hanson C, Marchant T, Waiswa P, Manzi F, Schellenberg J, Willey B, Peterson S. Overcoming low implementation levels for essential maternal and newborn health interventions: results from the EQUIP project using systematic quality improvement in Tanzania and Uganda. Poster presented at: FIGO. Proceedings of the 21st International Federation of Gynecology and Obstetrics; 2016 October 4-9; Vancouver, Canada.</t>
  </si>
  <si>
    <t>% of births in which a uterotonic was administered within 1 minute of delivery</t>
  </si>
  <si>
    <t>Waiswa P, Manzi F, Mbaruku G, Rowe AK, Marx M, Tomson G, Marchant T, Willey BA, Schellenberg J, Peterson S, Hanson C; EQUIP study team. Effects of the EQUIP quasi-experimental study testing a collaborative quality improvement approach for maternal and newborn health care in Tanzania and Uganda. Implement Science. 2017; 12(1):89.</t>
  </si>
  <si>
    <t>Tancred T, Mandu R, Hanson C, Okuga M, Manzi F, Peterson S, Schellenberg J, Waiswa P, Marchant T, the EQUIP Study Team. How people-centred health systems can reach the grassroots: experiences implementing community-level quality improvement in rural Tanzania and Uganda. Health and Policy Planning. 2014; 1-13.</t>
  </si>
  <si>
    <t>Mean % of 1- to 11-month-old child welfare clinics attendees who were &lt; 60% weight for age (moderately or severely underweight) per HF</t>
  </si>
  <si>
    <t>CareSk + Cont + NotEqui + NotDiv0 + HiPrior + HFHW</t>
  </si>
  <si>
    <t>collaborative improvement</t>
  </si>
  <si>
    <t>Number of deliveries assisted by skilled health workers per 100 expected pregnancies</t>
  </si>
  <si>
    <t>Crigler L, Boucar M, Sani K, Abdou S, Djibrina S, Saley Z. 2012. The Human Resources Collaborative: Improving Maternal and Child Care in Niger. Final Report. Bethesda (MD): University Research Co., LLC (URC); 2012. 62 p. Contract No. GHN-I-03-07-00003-00. Supported by the USAID Health Care Improvement Project.</t>
  </si>
  <si>
    <t>USAID Health Care Improvement Project. Strengthening human resources for health to improve maternal care in Niger's Tahoua region. Bethesda (MD): University Research Co., LLC (URC); 2011. 4 p. Contract No.: GHN-I-03-07-00003-00.</t>
  </si>
  <si>
    <t>Contraceptive prevalence rate (number of women who accepted contraceptive use at HF per 100 women of reproductive age in catchment area)</t>
  </si>
  <si>
    <t>Mean % of infants attending child wellness clinics who were low weight for age per HF</t>
  </si>
  <si>
    <t>Controls vs. ............7...9....11......</t>
  </si>
  <si>
    <t>in-service training + collaborative improvement + reorganization of HCP deployment</t>
  </si>
  <si>
    <t>Monthly Highly Active Antiretroviral Treatment Initiations (number of HIV positive patients who needed and were initiated on HAART)</t>
  </si>
  <si>
    <t>Webster PD, Sibanyoni M, Malekutu D, Mate KS, Venter WD, Barker PM, Moleko W. Using quality improvement to accelerate highly active antiretroviral treatment coverage in South Africa. BMJ Quality and Safety. 2012; 21(4):315-24.</t>
  </si>
  <si>
    <t>Facilit + % + NotEqui + NotDiv0 + HiPrior + HFHW</t>
  </si>
  <si>
    <t>% of HCPs with an adequate job description</t>
  </si>
  <si>
    <t>NonCrSk + % + NotEqui + NotDiv0 + HiPrior + CHWPred</t>
  </si>
  <si>
    <t>% of women who reported exclusive breastfeeding for first 6 weeks after birth</t>
  </si>
  <si>
    <t>% of women who reported immediate breastfeeding within 1 hour of delivery during most recent pregnancy (within past 12 months)</t>
  </si>
  <si>
    <t>% of women who knew all three critical danger signs in pregnancy reported during most recent pregnancy (within past 12 months)</t>
  </si>
  <si>
    <t>Process + % + NotEqui + NotDiv0 + HiPrior + CHWPred</t>
  </si>
  <si>
    <t>% of women who reported being visited by HCP during pregnancy</t>
  </si>
  <si>
    <t>% of women who reported being visited by HCP in the first month after birth</t>
  </si>
  <si>
    <t>% of HCPs adhering to norms for essential newborn care at birth</t>
  </si>
  <si>
    <t>% of patients’ files with complete documentation for antiretroviral treatment</t>
  </si>
  <si>
    <t>N’Guessan J, Traore V, Boucar M, Ackah A, Dosso Y, Kouassi V, Kablan F. Results from the pilot phase of an ART/PMTCT improvement collaborative in Cote d’Ivoire. Technical Report. Bethesda, (MD): University Research Co., LLC (URC); 2011 13p. Contract Nos.: GHN-I-01-07-00003-00 and GHN-I-03-07-00003-00. Supported by the USAID Health Care Improvement Project.</t>
  </si>
  <si>
    <t>N’Guessan J, Franco L, Ackah A, Kouassi VK, Gondwe T. Effects of collaborative improvement on PMTCT and ART indicators in Cote d’Ivoire: a comparative study. Bethesda, (MD): University Research Co., LLC (URC); 2011 1p. Contract Nos.: GHN-I-01-07-00003-00 and GHN-I-03-07-00003-00. Supported by the USAID Health Care Improvement Project.</t>
  </si>
  <si>
    <t>% of patients lost to follow-up during antiretroviral treatment</t>
  </si>
  <si>
    <t>% of patients’ files with complete documentation for prevention of mother to child transmission of HIV</t>
  </si>
  <si>
    <t>% of HIV-exposed infants who were tested for HIV</t>
  </si>
  <si>
    <t>in-service training + improvement collaborative + patient recording form</t>
  </si>
  <si>
    <t>% of all-field completeness (number of malaria records with all fields complete/number of malaria records)</t>
  </si>
  <si>
    <t>Westercamp N, Staedke S, Hutchinson E, Naiga S, Nabirye C, Taaka L, Maiteki C, Kigozi S, Okiring JM, Dorsey G, Rowe AK. Effectiveness and sustainability of a collaborative improvement method to increase the quality of routine malaria surveillance data in Kayunga District, Uganda. Proceedings of the 66th Annual Meeting of the American Society of Tropical Medicine and Hygiene; 2017 Nov 5-9; Baltimore, MD.</t>
  </si>
  <si>
    <t>Hutchinson E, Nayiga S, Nabirye C, Taaka L, Westercamp N, Rowe AK, Staedke SG. Opening the 'Black Box' of collaborative improvement: a qualitative evaluation of a pilot intervention to improve quality of surveillance data in public health centres in Uganda. 2017. 35 p.</t>
  </si>
  <si>
    <t>Fatuma A. The Republic of Uganda, Kayunga District Local Government: 3-year district development plan, 2010/2011 - 2012/2013. 2010 Apr 28. 233 p.</t>
  </si>
  <si>
    <t>% of records with clinically relevant fields completed (number of malaria records with clinically-relevant fields complete/number of malaria records)</t>
  </si>
  <si>
    <t>Georgia</t>
  </si>
  <si>
    <t>% of clinic pediatric patients with antibiotic prescription for whom antibiotic was justified for respiratory tract infection</t>
  </si>
  <si>
    <t>Chitashvili T, Cherkezishvili E, Broughton E, Chkhaidze I, Shengelia N, Hill K, Massoud MR, Ruadze E. Improving antibiotic prescription practices for pediatric respiratory tract infections in Georgia. Forthcoming (submitted for publication to Lancet Infectious Diseases); 2017. 22p.</t>
  </si>
  <si>
    <t>Chitashvili T. Rationale for improving integrated service delivery: reduced cost and improved care in Georgia. International Journal of Integrated Care. 2015; 15(8). A paper presented at the 3rd World Congress on Integrated Care; 2015; Nov 20-21, Mexico City. 25 slides.</t>
  </si>
  <si>
    <t>Chitashvili T. Scaling Up, sustaining and institutionalizing better health care in Georgia: results and strategic recommendations from USAID support for improving quality of priority clinical conditions during 2012-2015. Technical Report. Bethesda (MD):USAID ASSIST Project: University Research Co., LLC (URC). 2015; 17 p. Contract No.: GHN-I-03-07-00003-00 and Cooperative Agreement No.: AID-OAA-A-12-00101.</t>
  </si>
  <si>
    <t>Chitashvili T. Addressing rational use of medication in pediatric patients with respiratory tract infections (RTI) through improvement collaborative in Georgia. A poster presented at the third Global Symposium on Health Systems Research; 2014; Sep 30-Oct 3, Cape Town, South Africa.</t>
  </si>
  <si>
    <t>USAID ASSIST Project: University Research Co., LLC (URC) (Bethesda, MD). USAID Applying Science to Strengthen and Improve Systems (ASSIST) Project. Georgia Country Report FY14; 2014. 17 p. Cooperative Agreement No.: AID-OAA-A-12-00101</t>
  </si>
  <si>
    <t>Chitashvili T, Cherkezishvili E. Improving quality of care for respiratory tract infections in children: the role of capacity building and coaching in supporting one multi-facility improvement team in Samtredia district, Georgia. Submitted to a journal for publication. 2017 p. 16</t>
  </si>
  <si>
    <t>% of clinic pediatric patients with antibiotic prescription who received appropriate first-line antibiotic for respiratory tract infection</t>
  </si>
  <si>
    <t>% of hospital pediatric patients with antibiotic prescription who received appropriate first-line antibiotic for pneumonia</t>
  </si>
  <si>
    <t>Mexico</t>
  </si>
  <si>
    <t>% of patients who received foot examination</t>
  </si>
  <si>
    <t>Barceló A, Cafiero E, de Boer M, Mesa AE, Lopez MG, Jiménez RA, Esqueda AL,Martinez JA, Holguin EM, Meiners M, Bonfil GM, Ramirez SN, Flores EP, Robles S.Using collaborative learning to improve diabetes care and outcomes: the VIDA project. Primary Care Diabetes. 2010; 4(3):145-53.</t>
  </si>
  <si>
    <t>% of patients who received eye examination</t>
  </si>
  <si>
    <t>mean number of antenatal clients referred for ART per HF per month</t>
  </si>
  <si>
    <t>Ngidi W, Reddy J, Luvuno Z, Rollins N, Barker P, Mate KS. Using a campaign approach among health workers to increase access to antiretroviral therapy for pregnant HIV-infected women in South Africa. The Journal of Acquired Immune Deficiency Syndromes. 2013; 63(4):e133-9.</t>
  </si>
  <si>
    <t>mean number of antenatal clients initiated on ART per HF per month</t>
  </si>
  <si>
    <t>% of discordance in malaria case reporting (number of cases in outpatient registry minus number reported in monthly report/number of cases in registry)</t>
  </si>
  <si>
    <t>% of discordance in test-positivity rate (TPR) reporting (TPR in lab register minus TPR in report/TPR of lab register)</t>
  </si>
  <si>
    <t>% of patients with A1c &lt;7% (good diabetes control)</t>
  </si>
  <si>
    <t>% of patients with cholesterol &lt;200mg/dL</t>
  </si>
  <si>
    <t>% of patients with BP&lt;= 140/90 mmHg</t>
  </si>
  <si>
    <t>Average triglycerides per patient (mg/dL)</t>
  </si>
  <si>
    <t>Average body mass index per patient (kg/m2)</t>
  </si>
  <si>
    <t>Malawi</t>
  </si>
  <si>
    <t>Maternal mortality rate per 100000 livebirths</t>
  </si>
  <si>
    <t>Colbourn T, Nambiar B, Bondo A, Makwenda C, Tsetekani E, Makonda-Ridley A, Msukwa M, Barker P, Kotagal U, Williams C, Davies R, Webb D, Flatman D, Lewycka S, Rosato M, Kachale F, Mwansambo C, Costello A. Effects of quality improvement in health facilities and community mobilization through women's groups on maternal, neonatal and perinatal mortality in three districts of Malawi: MaiKhanda, a cluster randomized controlled effectiveness trial. International Health. 2013; 5(3):180-95.</t>
  </si>
  <si>
    <t>Colbourn T, Pulkki-Brännström AM, Nambiar B, Kim S, Bondo A, Banda L, Makwenda C, Batura N, Haghparast- Bidgoli H, Hunter R, Costello A, Baio G, Skordis-Worrall J. Cost-effectiveness and affordability of community mobilisation through women's groups and quality improvement in health facilities (MaiKhanda trial) in Malawi. Cost Effectiveness and Resource Allocation. 2015; 13(1):1.</t>
  </si>
  <si>
    <t>Colbourn T, Nambiar B, Costello A. MaiKhanda: Final Evaluation Report. The impact of quality improvement at health facilities and community mobilisation by women’s groups on birth outcomes: an effectiveness study in three districts of Malawi. London (UK): The Health Foundation; 2013. 368 p.</t>
  </si>
  <si>
    <t>The Health Foundation. Process evaluation of community intervention: baseline report on the experiences of women volunteers as women's group facilitators. Centre for International Health &amp; Development, Institute of Child Health, UCL (UK); 2008. 45 p. Report No.: 20080924 (v1.4 Final) WGF Report.</t>
  </si>
  <si>
    <t>Neonatal mortality rate per 1000 livebirths</t>
  </si>
  <si>
    <t>Perinatal mortality rate per 1000 births (stillbirths and early neonatal deaths)</t>
  </si>
  <si>
    <t>Controls vs. ....3.4.....7.8.9....11......</t>
  </si>
  <si>
    <t>pre-service training + in-service training + supervision + improvement collaborative + group process between HCP and community + non-medical commodity supply + non-performance-based financial incentive for HCP + printed literature for HCP + other printed job aid</t>
  </si>
  <si>
    <t>Median MES (IQR; range)</t>
  </si>
  <si>
    <t>VarES100</t>
  </si>
  <si>
    <t>Lower Quartile</t>
  </si>
  <si>
    <t>Upper Quartile</t>
  </si>
  <si>
    <t>Minimum</t>
  </si>
  <si>
    <t>Maximum</t>
  </si>
  <si>
    <t>N</t>
  </si>
  <si>
    <t>ES_ID</t>
  </si>
  <si>
    <t>ES_GRP_CODE</t>
  </si>
  <si>
    <t>Median MES</t>
  </si>
  <si>
    <t>1 = Community support</t>
  </si>
  <si>
    <t>2 = Patient support</t>
  </si>
  <si>
    <t>3 = Strengthening infrastructure</t>
  </si>
  <si>
    <t>4 = HCP-directed financial incentives</t>
  </si>
  <si>
    <t>5 = Health system financing and other incentives</t>
  </si>
  <si>
    <t xml:space="preserve">6 = Regulation and governance </t>
  </si>
  <si>
    <t>7 = Group problem solving</t>
  </si>
  <si>
    <t>8 = Supervision</t>
  </si>
  <si>
    <t>9 = Other management techniques</t>
  </si>
  <si>
    <t>10 = High-intensity training</t>
  </si>
  <si>
    <t>11 = Low-intensity training</t>
  </si>
  <si>
    <t>12 = Printed information or job aid for HCPs</t>
  </si>
  <si>
    <t>13 = Information and communication technology for HCPs</t>
  </si>
  <si>
    <t>Variable name</t>
  </si>
  <si>
    <t>Definition</t>
  </si>
  <si>
    <t>Coding</t>
  </si>
  <si>
    <t>Value</t>
  </si>
  <si>
    <t>number</t>
  </si>
  <si>
    <t>CHW_predominant_comp</t>
  </si>
  <si>
    <t>1=yes, 0=no</t>
  </si>
  <si>
    <t>comparison ID</t>
  </si>
  <si>
    <t>Last 2 digits tell you 2 arms being compared.</t>
  </si>
  <si>
    <t>effect size ID</t>
  </si>
  <si>
    <t>character</t>
  </si>
  <si>
    <t>IDNUM</t>
  </si>
  <si>
    <t>Study ID number</t>
  </si>
  <si>
    <t>OUT_ID</t>
  </si>
  <si>
    <t>outcome ID number</t>
  </si>
  <si>
    <t>OUT_NAME</t>
  </si>
  <si>
    <t>outcome name (definition of outcome)</t>
  </si>
  <si>
    <t>character code with strategy for 1 arm to left of "vs." and strategy for other arm to right of "vs."</t>
  </si>
  <si>
    <t>e.g., Controls vs. ..................10.........</t>
  </si>
  <si>
    <t>numerical code with strategy for 1 arm to left of decimal point and strategy for other arm to right of decimal point</t>
  </si>
  <si>
    <t>e.g., 0.006</t>
  </si>
  <si>
    <t>character code</t>
  </si>
  <si>
    <t>numerical code</t>
  </si>
  <si>
    <t>Controls</t>
  </si>
  <si>
    <t>...........................13</t>
  </si>
  <si>
    <t>........................12...</t>
  </si>
  <si>
    <t>........................12.13</t>
  </si>
  <si>
    <t>.....................11......</t>
  </si>
  <si>
    <t>.....................11....13</t>
  </si>
  <si>
    <t>..................10.........</t>
  </si>
  <si>
    <t>..................10.......13</t>
  </si>
  <si>
    <t>................9............</t>
  </si>
  <si>
    <t>................9.......12...</t>
  </si>
  <si>
    <t>................9....11......</t>
  </si>
  <si>
    <t>................9.10.........</t>
  </si>
  <si>
    <t>..............8..............</t>
  </si>
  <si>
    <t>..............8............13</t>
  </si>
  <si>
    <t>..............8.........12...</t>
  </si>
  <si>
    <t>..............8......11......</t>
  </si>
  <si>
    <t>..............8......11....13</t>
  </si>
  <si>
    <t>..............8......11.12...</t>
  </si>
  <si>
    <t>..............8...10.........</t>
  </si>
  <si>
    <t>..............8.9............</t>
  </si>
  <si>
    <t>..............8.9.......12...</t>
  </si>
  <si>
    <t>..............8.9....11......</t>
  </si>
  <si>
    <t>..............8.9.10.........</t>
  </si>
  <si>
    <t>............7................</t>
  </si>
  <si>
    <t>............7..............13</t>
  </si>
  <si>
    <t>............7...........12...</t>
  </si>
  <si>
    <t>............7........11......</t>
  </si>
  <si>
    <t>............7.....10.........</t>
  </si>
  <si>
    <t>............7...9............</t>
  </si>
  <si>
    <t>............7...9.......12...</t>
  </si>
  <si>
    <t>............7.8.........12...</t>
  </si>
  <si>
    <t>............7.8......11......</t>
  </si>
  <si>
    <t>............7.8...10.........</t>
  </si>
  <si>
    <t>............7.8.9............</t>
  </si>
  <si>
    <t>............7.8.9....11......</t>
  </si>
  <si>
    <t>............7.8.9.10.........</t>
  </si>
  <si>
    <t>............7.8.9.10.......13</t>
  </si>
  <si>
    <t>..........6..................</t>
  </si>
  <si>
    <t>..........6.....9............</t>
  </si>
  <si>
    <t>..........6...8......11......</t>
  </si>
  <si>
    <t>..........6...8...10.........</t>
  </si>
  <si>
    <t>..........6...8.9....11......</t>
  </si>
  <si>
    <t>..........6...8.9....11....13</t>
  </si>
  <si>
    <t>..........6.7................</t>
  </si>
  <si>
    <t>..........6.7.8..............</t>
  </si>
  <si>
    <t>........5....................</t>
  </si>
  <si>
    <t>........5..................13</t>
  </si>
  <si>
    <t>........5............11......</t>
  </si>
  <si>
    <t>........5.........10.........</t>
  </si>
  <si>
    <t>........5.......9............</t>
  </si>
  <si>
    <t>........5.......9.......12...</t>
  </si>
  <si>
    <t>........5.....8..............</t>
  </si>
  <si>
    <t>........5.....8......11......</t>
  </si>
  <si>
    <t>........5.....8...10.........</t>
  </si>
  <si>
    <t>........5.....8.9............</t>
  </si>
  <si>
    <t>........5...7................</t>
  </si>
  <si>
    <t>........5...7...9.10.........</t>
  </si>
  <si>
    <t>........5.6..................</t>
  </si>
  <si>
    <t>........5.6.....9............</t>
  </si>
  <si>
    <t>........5.6...8..............</t>
  </si>
  <si>
    <t>........5.6...8.9............</t>
  </si>
  <si>
    <t>......4......................</t>
  </si>
  <si>
    <t>......4....................13</t>
  </si>
  <si>
    <t>......4.........9............</t>
  </si>
  <si>
    <t>......4.......8.........12...</t>
  </si>
  <si>
    <t>......4...6..................</t>
  </si>
  <si>
    <t>......4.5....................</t>
  </si>
  <si>
    <t>......4.5..................13</t>
  </si>
  <si>
    <t>......4.5.....8...10.........</t>
  </si>
  <si>
    <t>....3........................</t>
  </si>
  <si>
    <t>....3................11......</t>
  </si>
  <si>
    <t>....3.............10.........</t>
  </si>
  <si>
    <t>....3...........9............</t>
  </si>
  <si>
    <t>....3...........9.......12...</t>
  </si>
  <si>
    <t>....3...........9.......12.13</t>
  </si>
  <si>
    <t>....3...........9....11......</t>
  </si>
  <si>
    <t>....3.........8..............</t>
  </si>
  <si>
    <t>....3.........8.........12.13</t>
  </si>
  <si>
    <t>....3.........8......11......</t>
  </si>
  <si>
    <t>....3.........8......11....13</t>
  </si>
  <si>
    <t>....3.........8...10.........</t>
  </si>
  <si>
    <t>....3.........8.9............</t>
  </si>
  <si>
    <t>....3.........8.9..........13</t>
  </si>
  <si>
    <t>....3.........8.9.......12...</t>
  </si>
  <si>
    <t>....3.........8.9....11......</t>
  </si>
  <si>
    <t>....3.........8.9.10.........</t>
  </si>
  <si>
    <t>....3.......7................</t>
  </si>
  <si>
    <t>....3.......7........11......</t>
  </si>
  <si>
    <t>....3.......7.8......11......</t>
  </si>
  <si>
    <t>....3.......7.8.9............</t>
  </si>
  <si>
    <t>....3.......7.8.9.10.........</t>
  </si>
  <si>
    <t>....3.....6..................</t>
  </si>
  <si>
    <t>....3.....6..........11....13</t>
  </si>
  <si>
    <t>....3.....6...8......11......</t>
  </si>
  <si>
    <t>....3...5....................</t>
  </si>
  <si>
    <t>....3...5...............12...</t>
  </si>
  <si>
    <t>....3...5............11......</t>
  </si>
  <si>
    <t>....3...5.......9.......12...</t>
  </si>
  <si>
    <t>....3...5.....8......11......</t>
  </si>
  <si>
    <t>....3...5.....8.9............</t>
  </si>
  <si>
    <t>....3...5.....8.9....11......</t>
  </si>
  <si>
    <t>....3...5...7.8.9....11......</t>
  </si>
  <si>
    <t>....3...5.6..................</t>
  </si>
  <si>
    <t>....3...5.6...8......11......</t>
  </si>
  <si>
    <t>....3...5.6...8.9....11......</t>
  </si>
  <si>
    <t>....3.4.......8...10.........</t>
  </si>
  <si>
    <t>....3.4.....7.8...10.........</t>
  </si>
  <si>
    <t>....3.4.5.....8..............</t>
  </si>
  <si>
    <t>....3.4.5.....8...10.........</t>
  </si>
  <si>
    <t>....3.4.5.....8.9....11.12...</t>
  </si>
  <si>
    <t>....3.4.5.6..................</t>
  </si>
  <si>
    <t>..2..........................</t>
  </si>
  <si>
    <t>..2.....................12...</t>
  </si>
  <si>
    <t>..2..................11......</t>
  </si>
  <si>
    <t>..2...............10.........</t>
  </si>
  <si>
    <t>..2...............10.......13</t>
  </si>
  <si>
    <t>..2.............9............</t>
  </si>
  <si>
    <t>..2.............9.......12...</t>
  </si>
  <si>
    <t>..2.............9.10.........</t>
  </si>
  <si>
    <t>..2...........8..............</t>
  </si>
  <si>
    <t>..2...........8......11......</t>
  </si>
  <si>
    <t>..2...........8.9..........13</t>
  </si>
  <si>
    <t>..2...........8.9.......12...</t>
  </si>
  <si>
    <t>..2...........8.9....11......</t>
  </si>
  <si>
    <t>..2.....5.....8...10.........</t>
  </si>
  <si>
    <t>..2.....5...7.8.9.10.........</t>
  </si>
  <si>
    <t>..2...4...........10.......13</t>
  </si>
  <si>
    <t>..2...4.........9.10.........</t>
  </si>
  <si>
    <t>..2...4.......8...10.........</t>
  </si>
  <si>
    <t>..2...4...6...8.9....11......</t>
  </si>
  <si>
    <t>..2...4.5.6.7.....10.........</t>
  </si>
  <si>
    <t>..2.3........................</t>
  </si>
  <si>
    <t>..2.3.............10.........</t>
  </si>
  <si>
    <t>..2.3.........8......11......</t>
  </si>
  <si>
    <t>..2.3.........8......11....13</t>
  </si>
  <si>
    <t>..2.3.........8.9....11......</t>
  </si>
  <si>
    <t>..2.3.........8.9.10.........</t>
  </si>
  <si>
    <t>..2.3.......7................</t>
  </si>
  <si>
    <t>..2.3.......7...9....11......</t>
  </si>
  <si>
    <t>..2.3.......7.8.9....11......</t>
  </si>
  <si>
    <t>..2.3.....6.....9.......12...</t>
  </si>
  <si>
    <t>..2.3.....6...8.9....11......</t>
  </si>
  <si>
    <t>..2.3...5.....8......11......</t>
  </si>
  <si>
    <t>..2.3...5.....8.9....11......</t>
  </si>
  <si>
    <t>..2.3.4.......8...10.........</t>
  </si>
  <si>
    <t>..2.3.4.5.......9....11......</t>
  </si>
  <si>
    <t>..2.3.4.5...7...9....11......</t>
  </si>
  <si>
    <t>..2.3.4.5.6.7.8.9....11......</t>
  </si>
  <si>
    <t>1............................</t>
  </si>
  <si>
    <t>1.......................12...</t>
  </si>
  <si>
    <t>1....................11......</t>
  </si>
  <si>
    <t>1.................10.........</t>
  </si>
  <si>
    <t>1...............9............</t>
  </si>
  <si>
    <t>1...............9.......12...</t>
  </si>
  <si>
    <t>1...............9....11......</t>
  </si>
  <si>
    <t>1.............8..............</t>
  </si>
  <si>
    <t>1.............8......11......</t>
  </si>
  <si>
    <t>1.............8...10.........</t>
  </si>
  <si>
    <t>1.............8.9............</t>
  </si>
  <si>
    <t>1.............8.9....11......</t>
  </si>
  <si>
    <t>1.............8.9.10.........</t>
  </si>
  <si>
    <t>1...........7........11......</t>
  </si>
  <si>
    <t>1...........7.8.9....11......</t>
  </si>
  <si>
    <t>1.........6..........11......</t>
  </si>
  <si>
    <t>1.........6.....9............</t>
  </si>
  <si>
    <t>1.........6...8..............</t>
  </si>
  <si>
    <t>1.........6...8.9....11......</t>
  </si>
  <si>
    <t>1.......5....................</t>
  </si>
  <si>
    <t>1.......5............11......</t>
  </si>
  <si>
    <t>1.......5.........10.........</t>
  </si>
  <si>
    <t>1.......5.....8......11......</t>
  </si>
  <si>
    <t>1.......5.....8.9............</t>
  </si>
  <si>
    <t>1.......5.6..................</t>
  </si>
  <si>
    <t>1.......5.6.....9............</t>
  </si>
  <si>
    <t>1.......5.6...8......11......</t>
  </si>
  <si>
    <t>1.......5.6...8.9.10.........</t>
  </si>
  <si>
    <t>1.....4......................</t>
  </si>
  <si>
    <t>1.....4.........9....11....13</t>
  </si>
  <si>
    <t>1.....4.......8......11......</t>
  </si>
  <si>
    <t>1.....4.......8.9.10.........</t>
  </si>
  <si>
    <t>1.....4.5....................</t>
  </si>
  <si>
    <t>1.....4.5............11......</t>
  </si>
  <si>
    <t>1.....4.5.....8..............</t>
  </si>
  <si>
    <t>1.....4.5...7...9............</t>
  </si>
  <si>
    <t>1.....4.5.6.7...9............</t>
  </si>
  <si>
    <t>1...3........................</t>
  </si>
  <si>
    <t>1...3...................12...</t>
  </si>
  <si>
    <t>1...3................11......</t>
  </si>
  <si>
    <t>1...3.............10.........</t>
  </si>
  <si>
    <t>1...3...........9............</t>
  </si>
  <si>
    <t>1...3...........9.......12...</t>
  </si>
  <si>
    <t>1...3...........9....11......</t>
  </si>
  <si>
    <t>1...3.........8..............</t>
  </si>
  <si>
    <t>1...3.........8......11......</t>
  </si>
  <si>
    <t>1...3.........8...10.........</t>
  </si>
  <si>
    <t>1...3.........8.9............</t>
  </si>
  <si>
    <t>1...3.........8.9....11......</t>
  </si>
  <si>
    <t>1...3.........8.9.10.........</t>
  </si>
  <si>
    <t>1...3.......7.....10.........</t>
  </si>
  <si>
    <t>1...3.....6..........11......</t>
  </si>
  <si>
    <t>1...3.....6.....9....11......</t>
  </si>
  <si>
    <t>1...3.....6.....9.10.........</t>
  </si>
  <si>
    <t>1...3.....6...8..............</t>
  </si>
  <si>
    <t>1...3.....6...8......11......</t>
  </si>
  <si>
    <t>1...3.....6...8......11....13</t>
  </si>
  <si>
    <t>1...3.....6...8.9....11......</t>
  </si>
  <si>
    <t>1...3.....6...8.9.10.........</t>
  </si>
  <si>
    <t>1...3.....6.7.8......11......</t>
  </si>
  <si>
    <t>1...3...5....................</t>
  </si>
  <si>
    <t>1...3...5............11......</t>
  </si>
  <si>
    <t>1...3...5.........10.........</t>
  </si>
  <si>
    <t>1...3...5.....8......11......</t>
  </si>
  <si>
    <t>1...3...5.....8...10.........</t>
  </si>
  <si>
    <t>1...3...5.....8...10.......13</t>
  </si>
  <si>
    <t>1...3...5.....8.9.10.........</t>
  </si>
  <si>
    <t>1...3...5...7...9....11......</t>
  </si>
  <si>
    <t>1...3...5.6.......10.........</t>
  </si>
  <si>
    <t>1...3...5.6.....9.......12...</t>
  </si>
  <si>
    <t>1...3...5.6.....9....11......</t>
  </si>
  <si>
    <t>1...3...5.6...8......11......</t>
  </si>
  <si>
    <t>1...3...5.6...8......11....13</t>
  </si>
  <si>
    <t>1...3...5.6...8...10.........</t>
  </si>
  <si>
    <t>1...3...5.6...8...10.......13</t>
  </si>
  <si>
    <t>1...3...5.6...8.9....11......</t>
  </si>
  <si>
    <t>1...3...5.6...8.9.10.........</t>
  </si>
  <si>
    <t>1...3.4.........9....11......</t>
  </si>
  <si>
    <t>1...3.4.......8.9.10.........</t>
  </si>
  <si>
    <t>1...3.4.....7.8......11......</t>
  </si>
  <si>
    <t>1...3.4.5.......9............</t>
  </si>
  <si>
    <t>1...3.4.5.....8.9....11......</t>
  </si>
  <si>
    <t>1...3.4.5.6...8......11......</t>
  </si>
  <si>
    <t>1...3.4.5.6...8.9....11......</t>
  </si>
  <si>
    <t>1...3.4.5.6...8.9.10.........</t>
  </si>
  <si>
    <t>1.2..................11......</t>
  </si>
  <si>
    <t>1.2.............9.......12...</t>
  </si>
  <si>
    <t>1.2.............9....11......</t>
  </si>
  <si>
    <t>1.2...........8......11......</t>
  </si>
  <si>
    <t>1.2...........8.9....11......</t>
  </si>
  <si>
    <t>1.2...........8.9.10.........</t>
  </si>
  <si>
    <t>1.2.......6...8...10.........</t>
  </si>
  <si>
    <t>1.2...4..............11......</t>
  </si>
  <si>
    <t>1.2...4.......8............13</t>
  </si>
  <si>
    <t>1.2...4...6.7.8.9.10.........</t>
  </si>
  <si>
    <t>1.2.3........................</t>
  </si>
  <si>
    <t>1.2.3................11......</t>
  </si>
  <si>
    <t>1.2.3.............10.........</t>
  </si>
  <si>
    <t>1.2.3.........8..............</t>
  </si>
  <si>
    <t>1.2.3.........8......11......</t>
  </si>
  <si>
    <t>1.2.3.........8...10.........</t>
  </si>
  <si>
    <t>1.2.3.........8.9....11......</t>
  </si>
  <si>
    <t>1.2.3.........8.9.10.........</t>
  </si>
  <si>
    <t>1.2.3.......7........11......</t>
  </si>
  <si>
    <t>1.2.3.......7.....10.........</t>
  </si>
  <si>
    <t>1.2.3.......7...9....11......</t>
  </si>
  <si>
    <t>1.2.3.....6..........11......</t>
  </si>
  <si>
    <t>1.2.3.....6...8......11......</t>
  </si>
  <si>
    <t>1.2.3.....6...8......11....13</t>
  </si>
  <si>
    <t>1.2.3.....6...8...10.........</t>
  </si>
  <si>
    <t>1.2.3.....6...8.9....11......</t>
  </si>
  <si>
    <t>1.2.3.....6...8.9.10.........</t>
  </si>
  <si>
    <t>1.2.3...5....................</t>
  </si>
  <si>
    <t>1.2.3...5.....8.9.10.........</t>
  </si>
  <si>
    <t>1.2.3...5.6..........11......</t>
  </si>
  <si>
    <t>1.2.3.4.......8...10.........</t>
  </si>
  <si>
    <t>1.2.3.4.......8.9.10.........</t>
  </si>
  <si>
    <t>final risk of bias score</t>
  </si>
  <si>
    <t>3=low risk of bias, 2=moderate risk of bias, 1=high risk of bias, 0=very high risk of bias</t>
  </si>
  <si>
    <t>Fewest_clus_arm</t>
  </si>
  <si>
    <t>number of clusters in arm that had fewest number of clusters</t>
  </si>
  <si>
    <t>q37d1</t>
  </si>
  <si>
    <t>whether the study data was at least 80% complete</t>
  </si>
  <si>
    <t>1=done, 2=not done, 3 = unclear</t>
  </si>
  <si>
    <t>STUDY_DESIGN_FIN</t>
  </si>
  <si>
    <t>overall study design</t>
  </si>
  <si>
    <t xml:space="preserve">Interrupted time series with no controls, Interrupted time series with non-randomized controls, Interrupted time series with randomized controls, Post-only study with randomized controls, Pre-post study with non-randomized controls, Pre-post study with randomized controls, </t>
  </si>
  <si>
    <t>QQ_q37j</t>
  </si>
  <si>
    <t>whether baseline measurements for all primary outcomes were similar between study groups</t>
  </si>
  <si>
    <t>QQ_q37c</t>
  </si>
  <si>
    <t>whether baseline characteristics were similar between study groups</t>
  </si>
  <si>
    <t>"Done             ", "N/A (no ref group)", "Not done          ", "Unclear/not stated"</t>
  </si>
  <si>
    <t>q37l1_recode</t>
  </si>
  <si>
    <t>whether all primary outcomes were reliable</t>
  </si>
  <si>
    <t>q27f2</t>
  </si>
  <si>
    <t>-1=yes, 0=no</t>
  </si>
  <si>
    <t>QQ_q37e2</t>
  </si>
  <si>
    <t>whether allocation of intervention was blinded</t>
  </si>
  <si>
    <t>q37h1</t>
  </si>
  <si>
    <t>study_LT6Bef_Aft</t>
  </si>
  <si>
    <t>1=&lt;6 data points before or &lt;6 data points after intervention, 0=at least 6 data points before and at least 6 data points after intervention</t>
  </si>
  <si>
    <t>QQ_q37i</t>
  </si>
  <si>
    <t xml:space="preserve">whether at least 1 primary outcome had &lt;6 measures before or after the intervention </t>
  </si>
  <si>
    <t>number of effect sizes per comparison within an outcome type category</t>
  </si>
  <si>
    <t>ES_GRP_LABEL</t>
  </si>
  <si>
    <t>numerical code for outcome type</t>
  </si>
  <si>
    <t>Cote d'Ivoire</t>
  </si>
  <si>
    <t>............7...9....11......</t>
  </si>
  <si>
    <t>....3.....6.7................</t>
  </si>
  <si>
    <t>....3.......7.8.9....11......</t>
  </si>
  <si>
    <t>....3.4.......8.9....11......</t>
  </si>
  <si>
    <t>....3.4.....7.8.9....11......</t>
  </si>
  <si>
    <t>**Note the following codes for ES_GRP_CODE</t>
  </si>
  <si>
    <t>if HCP_PRACTICE_CAT2 = '1. Facilitators                  ' and PER_CONT = 'CONTINUOUS' and Equiv_comp = 0 and DIV_ZERO_ERROR = 0 and ES_CAT = 1 and CHW_Predominant_comp = 0 then ES_GRP_CODE = 1;</t>
  </si>
  <si>
    <t>if HCP_PRACTICE_CAT2 = '1. Facilitators                  ' and PER_CONT = 'CONTINUOUS' and Equiv_comp = 0 and DIV_ZERO_ERROR = 0 and ES_CAT = 1 and CHW_Predominant_comp = 1 then ES_GRP_CODE = 2;</t>
  </si>
  <si>
    <t>if HCP_PRACTICE_CAT2 = '1. Facilitators                  ' and PER_CONT = 'CONTINUOUS' and Equiv_comp = 0 and DIV_ZERO_ERROR = 0 and ES_CAT = 2 and CHW_Predominant_comp = 0 then ES_GRP_CODE = 3;</t>
  </si>
  <si>
    <t>if HCP_PRACTICE_CAT2 = '1. Facilitators                  ' and PER_CONT = 'CONTINUOUS' and Equiv_comp = 0 and DIV_ZERO_ERROR = 0 and ES_CAT = 2 and CHW_Predominant_comp = 1 then ES_GRP_CODE = 4;</t>
  </si>
  <si>
    <t>if HCP_PRACTICE_CAT2 = '1. Facilitators                  ' and PER_CONT = 'CONTINUOUS' and Equiv_comp = 0 and DIV_ZERO_ERROR = 1 and ES_CAT = 1 and CHW_Predominant_comp = 0 then ES_GRP_CODE = 5;</t>
  </si>
  <si>
    <t>if HCP_PRACTICE_CAT2 = '1. Facilitators                  ' and PER_CONT = 'CONTINUOUS' and Equiv_comp = 0 and DIV_ZERO_ERROR = 1 and ES_CAT = 1 and CHW_Predominant_comp = 1 then ES_GRP_CODE = 6;</t>
  </si>
  <si>
    <t>if HCP_PRACTICE_CAT2 = '1. Facilitators                  ' and PER_CONT = 'CONTINUOUS' and Equiv_comp = 0 and DIV_ZERO_ERROR = 1 and ES_CAT = 2 and CHW_Predominant_comp = 0 then ES_GRP_CODE = 7;</t>
  </si>
  <si>
    <t>if HCP_PRACTICE_CAT2 = '1. Facilitators                  ' and PER_CONT = 'CONTINUOUS' and Equiv_comp = 0 and DIV_ZERO_ERROR = 1 and ES_CAT = 2 and CHW_Predominant_comp = 1 then ES_GRP_CODE = 8;</t>
  </si>
  <si>
    <t>if HCP_PRACTICE_CAT2 = '1. Facilitators                  ' and PER_CONT = 'CONTINUOUS' and Equiv_comp = 1 and DIV_ZERO_ERROR = 0 and ES_CAT = 1 and CHW_Predominant_comp = 0 then ES_GRP_CODE = 9;</t>
  </si>
  <si>
    <t>if HCP_PRACTICE_CAT2 = '1. Facilitators                  ' and PER_CONT = 'CONTINUOUS' and Equiv_comp = 1 and DIV_ZERO_ERROR = 0 and ES_CAT = 1 and CHW_Predominant_comp = 1 then ES_GRP_CODE = 10;</t>
  </si>
  <si>
    <t>if HCP_PRACTICE_CAT2 = '1. Facilitators                  ' and PER_CONT = 'CONTINUOUS' and Equiv_comp = 1 and DIV_ZERO_ERROR = 0 and ES_CAT = 2 and CHW_Predominant_comp = 0 then ES_GRP_CODE = 11;</t>
  </si>
  <si>
    <t>if HCP_PRACTICE_CAT2 = '1. Facilitators                  ' and PER_CONT = 'CONTINUOUS' and Equiv_comp = 1 and DIV_ZERO_ERROR = 0 and ES_CAT = 2 and CHW_Predominant_comp = 1 then ES_GRP_CODE = 12;</t>
  </si>
  <si>
    <t>if HCP_PRACTICE_CAT2 = '1. Facilitators                  ' and PER_CONT = 'CONTINUOUS' and Equiv_comp = 1 and DIV_ZERO_ERROR = 1 and ES_CAT = 1 and CHW_Predominant_comp = 0 then ES_GRP_CODE = 13;</t>
  </si>
  <si>
    <t>if HCP_PRACTICE_CAT2 = '1. Facilitators                  ' and PER_CONT = 'CONTINUOUS' and Equiv_comp = 1 and DIV_ZERO_ERROR = 1 and ES_CAT = 1 and CHW_Predominant_comp = 1 then ES_GRP_CODE = 14;</t>
  </si>
  <si>
    <t>if HCP_PRACTICE_CAT2 = '1. Facilitators                  ' and PER_CONT = 'CONTINUOUS' and Equiv_comp = 1 and DIV_ZERO_ERROR = 1 and ES_CAT = 2 and CHW_Predominant_comp = 0 then ES_GRP_CODE = 15;</t>
  </si>
  <si>
    <t>if HCP_PRACTICE_CAT2 = '1. Facilitators                  ' and PER_CONT = 'CONTINUOUS' and Equiv_comp = 1 and DIV_ZERO_ERROR = 1 and ES_CAT = 2 and CHW_Predominant_comp = 1 then ES_GRP_CODE = 16;</t>
  </si>
  <si>
    <t>if HCP_PRACTICE_CAT2 = '1. Facilitators                  ' and PER_CONT = 'PERCENTAGE' and Equiv_comp = 0 and DIV_ZERO_ERROR = 0 and ES_CAT = 1 and CHW_Predominant_comp = 0 then ES_GRP_CODE = 17;</t>
  </si>
  <si>
    <t>if HCP_PRACTICE_CAT2 = '1. Facilitators                  ' and PER_CONT = 'PERCENTAGE' and Equiv_comp = 0 and DIV_ZERO_ERROR = 0 and ES_CAT = 1 and CHW_Predominant_comp = 1 then ES_GRP_CODE = 18;</t>
  </si>
  <si>
    <t>if HCP_PRACTICE_CAT2 = '1. Facilitators                  ' and PER_CONT = 'PERCENTAGE' and Equiv_comp = 0 and DIV_ZERO_ERROR = 0 and ES_CAT = 2 and CHW_Predominant_comp = 0 then ES_GRP_CODE = 19;</t>
  </si>
  <si>
    <t>if HCP_PRACTICE_CAT2 = '1. Facilitators                  ' and PER_CONT = 'PERCENTAGE' and Equiv_comp = 0 and DIV_ZERO_ERROR = 0 and ES_CAT = 2 and CHW_Predominant_comp = 1 then ES_GRP_CODE = 20;</t>
  </si>
  <si>
    <t>if HCP_PRACTICE_CAT2 = '1. Facilitators                  ' and PER_CONT = 'PERCENTAGE' and Equiv_comp = 0 and DIV_ZERO_ERROR = 1 and ES_CAT = 1 and CHW_Predominant_comp = 0 then ES_GRP_CODE = 21;</t>
  </si>
  <si>
    <t>if HCP_PRACTICE_CAT2 = '1. Facilitators                  ' and PER_CONT = 'PERCENTAGE' and Equiv_comp = 0 and DIV_ZERO_ERROR = 1 and ES_CAT = 1 and CHW_Predominant_comp = 1 then ES_GRP_CODE = 22;</t>
  </si>
  <si>
    <t>if HCP_PRACTICE_CAT2 = '1. Facilitators                  ' and PER_CONT = 'PERCENTAGE' and Equiv_comp = 0 and DIV_ZERO_ERROR = 1 and ES_CAT = 2 and CHW_Predominant_comp = 0 then ES_GRP_CODE = 23;</t>
  </si>
  <si>
    <t>if HCP_PRACTICE_CAT2 = '1. Facilitators                  ' and PER_CONT = 'PERCENTAGE' and Equiv_comp = 0 and DIV_ZERO_ERROR = 1 and ES_CAT = 2 and CHW_Predominant_comp = 1 then ES_GRP_CODE = 24;</t>
  </si>
  <si>
    <t>if HCP_PRACTICE_CAT2 = '1. Facilitators                  ' and PER_CONT = 'PERCENTAGE' and Equiv_comp = 1 and DIV_ZERO_ERROR = 0 and ES_CAT = 1 and CHW_Predominant_comp = 0 then ES_GRP_CODE = 25;</t>
  </si>
  <si>
    <t>if HCP_PRACTICE_CAT2 = '1. Facilitators                  ' and PER_CONT = 'PERCENTAGE' and Equiv_comp = 1 and DIV_ZERO_ERROR = 0 and ES_CAT = 1 and CHW_Predominant_comp = 1 then ES_GRP_CODE = 26;</t>
  </si>
  <si>
    <t>if HCP_PRACTICE_CAT2 = '1. Facilitators                  ' and PER_CONT = 'PERCENTAGE' and Equiv_comp = 1 and DIV_ZERO_ERROR = 0 and ES_CAT = 2 and CHW_Predominant_comp = 0 then ES_GRP_CODE = 27;</t>
  </si>
  <si>
    <t>if HCP_PRACTICE_CAT2 = '1. Facilitators                  ' and PER_CONT = 'PERCENTAGE' and Equiv_comp = 1 and DIV_ZERO_ERROR = 0 and ES_CAT = 2 and CHW_Predominant_comp = 1 then ES_GRP_CODE = 28;</t>
  </si>
  <si>
    <t>if HCP_PRACTICE_CAT2 = '1. Facilitators                  ' and PER_CONT = 'PERCENTAGE' and Equiv_comp = 1 and DIV_ZERO_ERROR = 1 and ES_CAT = 1 and CHW_Predominant_comp = 0 then ES_GRP_CODE = 29;</t>
  </si>
  <si>
    <t>if HCP_PRACTICE_CAT2 = '1. Facilitators                  ' and PER_CONT = 'PERCENTAGE' and Equiv_comp = 1 and DIV_ZERO_ERROR = 1 and ES_CAT = 1 and CHW_Predominant_comp = 1 then ES_GRP_CODE = 30;</t>
  </si>
  <si>
    <t>if HCP_PRACTICE_CAT2 = '1. Facilitators                  ' and PER_CONT = 'PERCENTAGE' and Equiv_comp = 1 and DIV_ZERO_ERROR = 1 and ES_CAT = 2 and CHW_Predominant_comp = 0 then ES_GRP_CODE = 31;</t>
  </si>
  <si>
    <t>if HCP_PRACTICE_CAT2 = '1. Facilitators                  ' and PER_CONT = 'PERCENTAGE' and Equiv_comp = 1 and DIV_ZERO_ERROR = 1 and ES_CAT = 2 and CHW_Predominant_comp = 1 then ES_GRP_CODE = 32;</t>
  </si>
  <si>
    <t>if HCP_PRACTICE_CAT2 = '2. Process of care               '  and PER_CONT = 'CONTINUOUS' and Equiv_comp = 0 and DIV_ZERO_ERROR = 0 and ES_CAT = 1 and CHW_Predominant_comp = 0 then ES_GRP_CODE = 33;</t>
  </si>
  <si>
    <t>if HCP_PRACTICE_CAT2 = '2. Process of care               '  and PER_CONT = 'CONTINUOUS' and Equiv_comp = 0 and DIV_ZERO_ERROR = 0 and ES_CAT = 1 and CHW_Predominant_comp = 1 then ES_GRP_CODE = 34;</t>
  </si>
  <si>
    <t>if HCP_PRACTICE_CAT2 = '2. Process of care               '  and PER_CONT = 'CONTINUOUS' and Equiv_comp = 0 and DIV_ZERO_ERROR = 0 and ES_CAT = 2 and CHW_Predominant_comp = 0 then ES_GRP_CODE = 35;</t>
  </si>
  <si>
    <t>if HCP_PRACTICE_CAT2 = '2. Process of care               '  and PER_CONT = 'CONTINUOUS' and Equiv_comp = 0 and DIV_ZERO_ERROR = 0 and ES_CAT = 2 and CHW_Predominant_comp = 1 then ES_GRP_CODE = 36;</t>
  </si>
  <si>
    <t>if HCP_PRACTICE_CAT2 = '2. Process of care               '  and PER_CONT = 'CONTINUOUS' and Equiv_comp = 0 and DIV_ZERO_ERROR = 1 and ES_CAT = 1 and CHW_Predominant_comp = 0 then ES_GRP_CODE = 37;</t>
  </si>
  <si>
    <t>if HCP_PRACTICE_CAT2 = '2. Process of care               '  and PER_CONT = 'CONTINUOUS' and Equiv_comp = 0 and DIV_ZERO_ERROR = 1 and ES_CAT = 1 and CHW_Predominant_comp = 1 then ES_GRP_CODE = 38;</t>
  </si>
  <si>
    <t>if HCP_PRACTICE_CAT2 = '2. Process of care               '  and PER_CONT = 'CONTINUOUS' and Equiv_comp = 0 and DIV_ZERO_ERROR = 1 and ES_CAT = 2 and CHW_Predominant_comp = 0 then ES_GRP_CODE = 39;</t>
  </si>
  <si>
    <t>if HCP_PRACTICE_CAT2 = '2. Process of care               '  and PER_CONT = 'CONTINUOUS' and Equiv_comp = 0 and DIV_ZERO_ERROR = 1 and ES_CAT = 2 and CHW_Predominant_comp = 1 then ES_GRP_CODE = 40;</t>
  </si>
  <si>
    <t>if HCP_PRACTICE_CAT2 = '2. Process of care               '  and PER_CONT = 'CONTINUOUS' and Equiv_comp = 1 and DIV_ZERO_ERROR = 0 and ES_CAT = 1 and CHW_Predominant_comp = 0 then ES_GRP_CODE = 41;</t>
  </si>
  <si>
    <t>if HCP_PRACTICE_CAT2 = '2. Process of care               '  and PER_CONT = 'CONTINUOUS' and Equiv_comp = 1 and DIV_ZERO_ERROR = 0 and ES_CAT = 1 and CHW_Predominant_comp = 1 then ES_GRP_CODE = 42;</t>
  </si>
  <si>
    <t>if HCP_PRACTICE_CAT2 = '2. Process of care               '  and PER_CONT = 'CONTINUOUS' and Equiv_comp = 1 and DIV_ZERO_ERROR = 0 and ES_CAT = 2 and CHW_Predominant_comp = 0 then ES_GRP_CODE = 43;</t>
  </si>
  <si>
    <t>if HCP_PRACTICE_CAT2 = '2. Process of care               '  and PER_CONT = 'CONTINUOUS' and Equiv_comp = 1 and DIV_ZERO_ERROR = 0 and ES_CAT = 2 and CHW_Predominant_comp = 1 then ES_GRP_CODE = 44;</t>
  </si>
  <si>
    <t>if HCP_PRACTICE_CAT2 = '2. Process of care               '  and PER_CONT = 'CONTINUOUS' and Equiv_comp = 1 and DIV_ZERO_ERROR = 1 and ES_CAT = 1 and CHW_Predominant_comp = 0 then ES_GRP_CODE = 45;</t>
  </si>
  <si>
    <t>if HCP_PRACTICE_CAT2 = '2. Process of care               '  and PER_CONT = 'CONTINUOUS' and Equiv_comp = 1 and DIV_ZERO_ERROR = 1 and ES_CAT = 1 and CHW_Predominant_comp = 1 then ES_GRP_CODE = 46;</t>
  </si>
  <si>
    <t>if HCP_PRACTICE_CAT2 = '2. Process of care               '  and PER_CONT = 'CONTINUOUS' and Equiv_comp = 1 and DIV_ZERO_ERROR = 1 and ES_CAT = 2 and CHW_Predominant_comp = 0 then ES_GRP_CODE = 47;</t>
  </si>
  <si>
    <t>if HCP_PRACTICE_CAT2 = '2. Process of care               '  and PER_CONT = 'CONTINUOUS' and Equiv_comp = 1 and DIV_ZERO_ERROR = 1 and ES_CAT = 2 and CHW_Predominant_comp = 1 then ES_GRP_CODE = 48;</t>
  </si>
  <si>
    <t>if HCP_PRACTICE_CAT2 = '2. Process of care               '  and PER_CONT = 'PERCENTAGE' and Equiv_comp = 0 and DIV_ZERO_ERROR = 0 and ES_CAT = 1 and CHW_Predominant_comp = 0 then ES_GRP_CODE = 49;</t>
  </si>
  <si>
    <t>if HCP_PRACTICE_CAT2 = '2. Process of care               '  and PER_CONT = 'PERCENTAGE' and Equiv_comp = 0 and DIV_ZERO_ERROR = 0 and ES_CAT = 1 and CHW_Predominant_comp = 1 then ES_GRP_CODE = 50;</t>
  </si>
  <si>
    <t>if HCP_PRACTICE_CAT2 = '2. Process of care               '  and PER_CONT = 'PERCENTAGE' and Equiv_comp = 0 and DIV_ZERO_ERROR = 0 and ES_CAT = 2 and CHW_Predominant_comp = 0 then ES_GRP_CODE = 51;</t>
  </si>
  <si>
    <t>if HCP_PRACTICE_CAT2 = '2. Process of care               '  and PER_CONT = 'PERCENTAGE' and Equiv_comp = 0 and DIV_ZERO_ERROR = 0 and ES_CAT = 2 and CHW_Predominant_comp = 1 then ES_GRP_CODE = 52;</t>
  </si>
  <si>
    <t>if HCP_PRACTICE_CAT2 = '2. Process of care               '  and PER_CONT = 'PERCENTAGE' and Equiv_comp = 0 and DIV_ZERO_ERROR = 1 and ES_CAT = 1 and CHW_Predominant_comp = 0 then ES_GRP_CODE = 53;</t>
  </si>
  <si>
    <t>if HCP_PRACTICE_CAT2 = '2. Process of care               '  and PER_CONT = 'PERCENTAGE' and Equiv_comp = 0 and DIV_ZERO_ERROR = 1 and ES_CAT = 1 and CHW_Predominant_comp = 1 then ES_GRP_CODE = 54;</t>
  </si>
  <si>
    <t>if HCP_PRACTICE_CAT2 = '2. Process of care               '  and PER_CONT = 'PERCENTAGE' and Equiv_comp = 0 and DIV_ZERO_ERROR = 1 and ES_CAT = 2 and CHW_Predominant_comp = 0 then ES_GRP_CODE = 55;</t>
  </si>
  <si>
    <t>if HCP_PRACTICE_CAT2 = '2. Process of care               '  and PER_CONT = 'PERCENTAGE' and Equiv_comp = 0 and DIV_ZERO_ERROR = 1 and ES_CAT = 2 and CHW_Predominant_comp = 1 then ES_GRP_CODE = 56;</t>
  </si>
  <si>
    <t>if HCP_PRACTICE_CAT2 = '2. Process of care               '  and PER_CONT = 'PERCENTAGE' and Equiv_comp = 1 and DIV_ZERO_ERROR = 0 and ES_CAT = 1 and CHW_Predominant_comp = 0 then ES_GRP_CODE = 57;</t>
  </si>
  <si>
    <t>if HCP_PRACTICE_CAT2 = '2. Process of care               '  and PER_CONT = 'PERCENTAGE' and Equiv_comp = 1 and DIV_ZERO_ERROR = 0 and ES_CAT = 1 and CHW_Predominant_comp = 1 then ES_GRP_CODE = 58;</t>
  </si>
  <si>
    <t>if HCP_PRACTICE_CAT2 = '2. Process of care               '  and PER_CONT = 'PERCENTAGE' and Equiv_comp = 1 and DIV_ZERO_ERROR = 0 and ES_CAT = 2 and CHW_Predominant_comp = 0 then ES_GRP_CODE = 59;</t>
  </si>
  <si>
    <t>if HCP_PRACTICE_CAT2 = '2. Process of care               '  and PER_CONT = 'PERCENTAGE' and Equiv_comp = 1 and DIV_ZERO_ERROR = 0 and ES_CAT = 2 and CHW_Predominant_comp = 1 then ES_GRP_CODE = 60;</t>
  </si>
  <si>
    <t>if HCP_PRACTICE_CAT2 = '2. Process of care               '  and PER_CONT = 'PERCENTAGE' and Equiv_comp = 1 and DIV_ZERO_ERROR = 1 and ES_CAT = 1 and CHW_Predominant_comp = 0 then ES_GRP_CODE = 61;</t>
  </si>
  <si>
    <t>if HCP_PRACTICE_CAT2 = '2. Process of care               '  and PER_CONT = 'PERCENTAGE' and Equiv_comp = 1 and DIV_ZERO_ERROR = 1 and ES_CAT = 1 and CHW_Predominant_comp = 1 then ES_GRP_CODE = 62;</t>
  </si>
  <si>
    <t>if HCP_PRACTICE_CAT2 = '2. Process of care               '  and PER_CONT = 'PERCENTAGE' and Equiv_comp = 1 and DIV_ZERO_ERROR = 1 and ES_CAT = 2 and CHW_Predominant_comp = 0 then ES_GRP_CODE = 63;</t>
  </si>
  <si>
    <t>if HCP_PRACTICE_CAT2 = '2. Process of care               '  and PER_CONT = 'PERCENTAGE' and Equiv_comp = 1 and DIV_ZERO_ERROR = 1 and ES_CAT = 2 and CHW_Predominant_comp = 1 then ES_GRP_CODE = 64;</t>
  </si>
  <si>
    <t>if HCP_PRACTICE_CAT2 = '3. Patient careseeking           ' and PER_CONT = 'CONTINUOUS' and Equiv_comp = 0 and DIV_ZERO_ERROR = 0 and ES_CAT = 1 and CHW_Predominant_comp = 0 then ES_GRP_CODE = 65;</t>
  </si>
  <si>
    <t>if HCP_PRACTICE_CAT2 = '3. Patient careseeking           ' and PER_CONT = 'CONTINUOUS' and Equiv_comp = 0 and DIV_ZERO_ERROR = 0 and ES_CAT = 1 and CHW_Predominant_comp = 1 then ES_GRP_CODE = 66;</t>
  </si>
  <si>
    <t>if HCP_PRACTICE_CAT2 = '3. Patient careseeking           ' and PER_CONT = 'CONTINUOUS' and Equiv_comp = 0 and DIV_ZERO_ERROR = 0 and ES_CAT = 2 and CHW_Predominant_comp = 0 then ES_GRP_CODE = 67;</t>
  </si>
  <si>
    <t>if HCP_PRACTICE_CAT2 = '3. Patient careseeking           ' and PER_CONT = 'CONTINUOUS' and Equiv_comp = 0 and DIV_ZERO_ERROR = 0 and ES_CAT = 2 and CHW_Predominant_comp = 1 then ES_GRP_CODE = 68;</t>
  </si>
  <si>
    <t>if HCP_PRACTICE_CAT2 = '3. Patient careseeking           ' and PER_CONT = 'CONTINUOUS' and Equiv_comp = 0 and DIV_ZERO_ERROR = 1 and ES_CAT = 1 and CHW_Predominant_comp = 0 then ES_GRP_CODE = 69;</t>
  </si>
  <si>
    <t>if HCP_PRACTICE_CAT2 = '3. Patient careseeking           ' and PER_CONT = 'CONTINUOUS' and Equiv_comp = 0 and DIV_ZERO_ERROR = 1 and ES_CAT = 1 and CHW_Predominant_comp = 1 then ES_GRP_CODE = 70;</t>
  </si>
  <si>
    <t>if HCP_PRACTICE_CAT2 = '3. Patient careseeking           ' and PER_CONT = 'CONTINUOUS' and Equiv_comp = 0 and DIV_ZERO_ERROR = 1 and ES_CAT = 2 and CHW_Predominant_comp = 0 then ES_GRP_CODE = 71;</t>
  </si>
  <si>
    <t>if HCP_PRACTICE_CAT2 = '3. Patient careseeking           ' and PER_CONT = 'CONTINUOUS' and Equiv_comp = 0 and DIV_ZERO_ERROR = 1 and ES_CAT = 2 and CHW_Predominant_comp = 1 then ES_GRP_CODE = 72;</t>
  </si>
  <si>
    <t>if HCP_PRACTICE_CAT2 = '3. Patient careseeking           ' and PER_CONT = 'CONTINUOUS' and Equiv_comp = 1 and DIV_ZERO_ERROR = 0 and ES_CAT = 1 and CHW_Predominant_comp = 0 then ES_GRP_CODE = 73;</t>
  </si>
  <si>
    <t>if HCP_PRACTICE_CAT2 = '3. Patient careseeking           ' and PER_CONT = 'CONTINUOUS' and Equiv_comp = 1 and DIV_ZERO_ERROR = 0 and ES_CAT = 1 and CHW_Predominant_comp = 1 then ES_GRP_CODE = 74;</t>
  </si>
  <si>
    <t>if HCP_PRACTICE_CAT2 = '3. Patient careseeking           ' and PER_CONT = 'CONTINUOUS' and Equiv_comp = 1 and DIV_ZERO_ERROR = 0 and ES_CAT = 2 and CHW_Predominant_comp = 0 then ES_GRP_CODE = 75;</t>
  </si>
  <si>
    <t>if HCP_PRACTICE_CAT2 = '3. Patient careseeking           ' and PER_CONT = 'CONTINUOUS' and Equiv_comp = 1 and DIV_ZERO_ERROR = 0 and ES_CAT = 2 and CHW_Predominant_comp = 1 then ES_GRP_CODE = 76;</t>
  </si>
  <si>
    <t>if HCP_PRACTICE_CAT2 = '3. Patient careseeking           ' and PER_CONT = 'CONTINUOUS' and Equiv_comp = 1 and DIV_ZERO_ERROR = 1 and ES_CAT = 1 and CHW_Predominant_comp = 0 then ES_GRP_CODE = 77;</t>
  </si>
  <si>
    <t>if HCP_PRACTICE_CAT2 = '3. Patient careseeking           ' and PER_CONT = 'CONTINUOUS' and Equiv_comp = 1 and DIV_ZERO_ERROR = 1 and ES_CAT = 1 and CHW_Predominant_comp = 1 then ES_GRP_CODE = 78;</t>
  </si>
  <si>
    <t>if HCP_PRACTICE_CAT2 = '3. Patient careseeking           ' and PER_CONT = 'CONTINUOUS' and Equiv_comp = 1 and DIV_ZERO_ERROR = 1 and ES_CAT = 2 and CHW_Predominant_comp = 0 then ES_GRP_CODE = 79;</t>
  </si>
  <si>
    <t>if HCP_PRACTICE_CAT2 = '3. Patient careseeking           ' and PER_CONT = 'CONTINUOUS' and Equiv_comp = 1 and DIV_ZERO_ERROR = 1 and ES_CAT = 2 and CHW_Predominant_comp = 1 then ES_GRP_CODE = 80;</t>
  </si>
  <si>
    <t>if HCP_PRACTICE_CAT2 = '3. Patient careseeking           ' and PER_CONT = 'PERCENTAGE' and Equiv_comp = 0 and DIV_ZERO_ERROR = 0 and ES_CAT = 1 and CHW_Predominant_comp = 0 then ES_GRP_CODE = 81;</t>
  </si>
  <si>
    <t>if HCP_PRACTICE_CAT2 = '3. Patient careseeking           ' and PER_CONT = 'PERCENTAGE' and Equiv_comp = 0 and DIV_ZERO_ERROR = 0 and ES_CAT = 1 and CHW_Predominant_comp = 1 then ES_GRP_CODE = 82;</t>
  </si>
  <si>
    <t>if HCP_PRACTICE_CAT2 = '3. Patient careseeking           ' and PER_CONT = 'PERCENTAGE' and Equiv_comp = 0 and DIV_ZERO_ERROR = 0 and ES_CAT = 2 and CHW_Predominant_comp = 0 then ES_GRP_CODE = 83;</t>
  </si>
  <si>
    <t>if HCP_PRACTICE_CAT2 = '3. Patient careseeking           ' and PER_CONT = 'PERCENTAGE' and Equiv_comp = 0 and DIV_ZERO_ERROR = 0 and ES_CAT = 2 and CHW_Predominant_comp = 1 then ES_GRP_CODE = 84;</t>
  </si>
  <si>
    <t>if HCP_PRACTICE_CAT2 = '3. Patient careseeking           ' and PER_CONT = 'PERCENTAGE' and Equiv_comp = 0 and DIV_ZERO_ERROR = 1 and ES_CAT = 1 and CHW_Predominant_comp = 0 then ES_GRP_CODE = 85;</t>
  </si>
  <si>
    <t>if HCP_PRACTICE_CAT2 = '3. Patient careseeking           ' and PER_CONT = 'PERCENTAGE' and Equiv_comp = 0 and DIV_ZERO_ERROR = 1 and ES_CAT = 1 and CHW_Predominant_comp = 1 then ES_GRP_CODE = 86;</t>
  </si>
  <si>
    <t>if HCP_PRACTICE_CAT2 = '3. Patient careseeking           ' and PER_CONT = 'PERCENTAGE' and Equiv_comp = 0 and DIV_ZERO_ERROR = 1 and ES_CAT = 2 and CHW_Predominant_comp = 0 then ES_GRP_CODE = 87;</t>
  </si>
  <si>
    <t>if HCP_PRACTICE_CAT2 = '3. Patient careseeking           ' and PER_CONT = 'PERCENTAGE' and Equiv_comp = 0 and DIV_ZERO_ERROR = 1 and ES_CAT = 2 and CHW_Predominant_comp = 1 then ES_GRP_CODE = 88;</t>
  </si>
  <si>
    <t>if HCP_PRACTICE_CAT2 = '3. Patient careseeking           ' and PER_CONT = 'PERCENTAGE' and Equiv_comp = 1 and DIV_ZERO_ERROR = 0 and ES_CAT = 1 and CHW_Predominant_comp = 0 then ES_GRP_CODE = 89;</t>
  </si>
  <si>
    <t>if HCP_PRACTICE_CAT2 = '3. Patient careseeking           ' and PER_CONT = 'PERCENTAGE' and Equiv_comp = 1 and DIV_ZERO_ERROR = 0 and ES_CAT = 1 and CHW_Predominant_comp = 1 then ES_GRP_CODE = 90;</t>
  </si>
  <si>
    <t>if HCP_PRACTICE_CAT2 = '3. Patient careseeking           ' and PER_CONT = 'PERCENTAGE' and Equiv_comp = 1 and DIV_ZERO_ERROR = 0 and ES_CAT = 2 and CHW_Predominant_comp = 0 then ES_GRP_CODE = 91;</t>
  </si>
  <si>
    <t>if HCP_PRACTICE_CAT2 = '3. Patient careseeking           ' and PER_CONT = 'PERCENTAGE' and Equiv_comp = 1 and DIV_ZERO_ERROR = 0 and ES_CAT = 2 and CHW_Predominant_comp = 1 then ES_GRP_CODE = 92;</t>
  </si>
  <si>
    <t>if HCP_PRACTICE_CAT2 = '3. Patient careseeking           ' and PER_CONT = 'PERCENTAGE' and Equiv_comp = 1 and DIV_ZERO_ERROR = 1 and ES_CAT = 1 and CHW_Predominant_comp = 0 then ES_GRP_CODE = 93;</t>
  </si>
  <si>
    <t>if HCP_PRACTICE_CAT2 = '3. Patient careseeking           ' and PER_CONT = 'PERCENTAGE' and Equiv_comp = 1 and DIV_ZERO_ERROR = 1 and ES_CAT = 1 and CHW_Predominant_comp = 1 then ES_GRP_CODE = 94;</t>
  </si>
  <si>
    <t>if HCP_PRACTICE_CAT2 = '3. Patient careseeking           ' and PER_CONT = 'PERCENTAGE' and Equiv_comp = 1 and DIV_ZERO_ERROR = 1 and ES_CAT = 2 and CHW_Predominant_comp = 0 then ES_GRP_CODE = 95;</t>
  </si>
  <si>
    <t>if HCP_PRACTICE_CAT2 = '3. Patient careseeking           ' and PER_CONT = 'PERCENTAGE' and Equiv_comp = 1 and DIV_ZERO_ERROR = 1 and ES_CAT = 2 and CHW_Predominant_comp = 1 then ES_GRP_CODE = 96;</t>
  </si>
  <si>
    <t>if HCP_PRACTICE_CAT2 = '4. Pt non-health non-careseek out' and PER_CONT = 'CONTINUOUS' and Equiv_comp = 0 and DIV_ZERO_ERROR = 0 and ES_CAT = 1 and CHW_Predominant_comp = 0 then ES_GRP_CODE = 97;</t>
  </si>
  <si>
    <t>if HCP_PRACTICE_CAT2 = '4. Pt non-health non-careseek out' and PER_CONT = 'CONTINUOUS' and Equiv_comp = 0 and DIV_ZERO_ERROR = 0 and ES_CAT = 1 and CHW_Predominant_comp = 1 then ES_GRP_CODE = 98;</t>
  </si>
  <si>
    <t>if HCP_PRACTICE_CAT2 = '4. Pt non-health non-careseek out' and PER_CONT = 'CONTINUOUS' and Equiv_comp = 0 and DIV_ZERO_ERROR = 0 and ES_CAT = 2 and CHW_Predominant_comp = 0 then ES_GRP_CODE = 99;</t>
  </si>
  <si>
    <t>if HCP_PRACTICE_CAT2 = '4. Pt non-health non-careseek out' and PER_CONT = 'CONTINUOUS' and Equiv_comp = 0 and DIV_ZERO_ERROR = 0 and ES_CAT = 2 and CHW_Predominant_comp = 1 then ES_GRP_CODE = 100;</t>
  </si>
  <si>
    <t>if HCP_PRACTICE_CAT2 = '4. Pt non-health non-careseek out' and PER_CONT = 'CONTINUOUS' and Equiv_comp = 0 and DIV_ZERO_ERROR = 1 and ES_CAT = 1 and CHW_Predominant_comp = 0 then ES_GRP_CODE = 101;</t>
  </si>
  <si>
    <t>if HCP_PRACTICE_CAT2 = '4. Pt non-health non-careseek out' and PER_CONT = 'CONTINUOUS' and Equiv_comp = 0 and DIV_ZERO_ERROR = 1 and ES_CAT = 1 and CHW_Predominant_comp = 1 then ES_GRP_CODE = 102;</t>
  </si>
  <si>
    <t>if HCP_PRACTICE_CAT2 = '4. Pt non-health non-careseek out' and PER_CONT = 'CONTINUOUS' and Equiv_comp = 0 and DIV_ZERO_ERROR = 1 and ES_CAT = 2 and CHW_Predominant_comp = 0 then ES_GRP_CODE = 103;</t>
  </si>
  <si>
    <t>if HCP_PRACTICE_CAT2 = '4. Pt non-health non-careseek out' and PER_CONT = 'CONTINUOUS' and Equiv_comp = 0 and DIV_ZERO_ERROR = 1 and ES_CAT = 2 and CHW_Predominant_comp = 1 then ES_GRP_CODE = 104;</t>
  </si>
  <si>
    <t>if HCP_PRACTICE_CAT2 = '4. Pt non-health non-careseek out' and PER_CONT = 'CONTINUOUS' and Equiv_comp = 1 and DIV_ZERO_ERROR = 0 and ES_CAT = 1 and CHW_Predominant_comp = 0 then ES_GRP_CODE = 105;</t>
  </si>
  <si>
    <t>if HCP_PRACTICE_CAT2 = '4. Pt non-health non-careseek out' and PER_CONT = 'CONTINUOUS' and Equiv_comp = 1 and DIV_ZERO_ERROR = 0 and ES_CAT = 1 and CHW_Predominant_comp = 1 then ES_GRP_CODE = 106;</t>
  </si>
  <si>
    <t>if HCP_PRACTICE_CAT2 = '4. Pt non-health non-careseek out' and PER_CONT = 'CONTINUOUS' and Equiv_comp = 1 and DIV_ZERO_ERROR = 0 and ES_CAT = 2 and CHW_Predominant_comp = 0 then ES_GRP_CODE = 107;</t>
  </si>
  <si>
    <t>if HCP_PRACTICE_CAT2 = '4. Pt non-health non-careseek out' and PER_CONT = 'CONTINUOUS' and Equiv_comp = 1 and DIV_ZERO_ERROR = 0 and ES_CAT = 2 and CHW_Predominant_comp = 1 then ES_GRP_CODE = 108;</t>
  </si>
  <si>
    <t>if HCP_PRACTICE_CAT2 = '4. Pt non-health non-careseek out' and PER_CONT = 'CONTINUOUS' and Equiv_comp = 1 and DIV_ZERO_ERROR = 1 and ES_CAT = 1 and CHW_Predominant_comp = 0 then ES_GRP_CODE = 109;</t>
  </si>
  <si>
    <t>if HCP_PRACTICE_CAT2 = '4. Pt non-health non-careseek out' and PER_CONT = 'CONTINUOUS' and Equiv_comp = 1 and DIV_ZERO_ERROR = 1 and ES_CAT = 1 and CHW_Predominant_comp = 1 then ES_GRP_CODE = 110;</t>
  </si>
  <si>
    <t>if HCP_PRACTICE_CAT2 = '4. Pt non-health non-careseek out' and PER_CONT = 'CONTINUOUS' and Equiv_comp = 1 and DIV_ZERO_ERROR = 1 and ES_CAT = 2 and CHW_Predominant_comp = 0 then ES_GRP_CODE = 111;</t>
  </si>
  <si>
    <t>if HCP_PRACTICE_CAT2 = '4. Pt non-health non-careseek out' and PER_CONT = 'CONTINUOUS' and Equiv_comp = 1 and DIV_ZERO_ERROR = 1 and ES_CAT = 2 and CHW_Predominant_comp = 1 then ES_GRP_CODE = 112;</t>
  </si>
  <si>
    <t>if HCP_PRACTICE_CAT2 = '4. Pt non-health non-careseek out' and PER_CONT = 'PERCENTAGE' and Equiv_comp = 0 and DIV_ZERO_ERROR = 0 and ES_CAT = 1 and CHW_Predominant_comp = 0 then ES_GRP_CODE = 113;</t>
  </si>
  <si>
    <t>if HCP_PRACTICE_CAT2 = '4. Pt non-health non-careseek out' and PER_CONT = 'PERCENTAGE' and Equiv_comp = 0 and DIV_ZERO_ERROR = 0 and ES_CAT = 1 and CHW_Predominant_comp = 1 then ES_GRP_CODE = 114;</t>
  </si>
  <si>
    <t>if HCP_PRACTICE_CAT2 = '4. Pt non-health non-careseek out' and PER_CONT = 'PERCENTAGE' and Equiv_comp = 0 and DIV_ZERO_ERROR = 0 and ES_CAT = 2 and CHW_Predominant_comp = 0 then ES_GRP_CODE = 115;</t>
  </si>
  <si>
    <t>if HCP_PRACTICE_CAT2 = '4. Pt non-health non-careseek out' and PER_CONT = 'PERCENTAGE' and Equiv_comp = 0 and DIV_ZERO_ERROR = 0 and ES_CAT = 2 and CHW_Predominant_comp = 1 then ES_GRP_CODE = 116;</t>
  </si>
  <si>
    <t>if HCP_PRACTICE_CAT2 = '4. Pt non-health non-careseek out' and PER_CONT = 'PERCENTAGE' and Equiv_comp = 0 and DIV_ZERO_ERROR = 1 and ES_CAT = 1 and CHW_Predominant_comp = 0 then ES_GRP_CODE = 117;</t>
  </si>
  <si>
    <t>if HCP_PRACTICE_CAT2 = '4. Pt non-health non-careseek out' and PER_CONT = 'PERCENTAGE' and Equiv_comp = 0 and DIV_ZERO_ERROR = 1 and ES_CAT = 1 and CHW_Predominant_comp = 1 then ES_GRP_CODE = 118;</t>
  </si>
  <si>
    <t>if HCP_PRACTICE_CAT2 = '4. Pt non-health non-careseek out' and PER_CONT = 'PERCENTAGE' and Equiv_comp = 0 and DIV_ZERO_ERROR = 1 and ES_CAT = 2 and CHW_Predominant_comp = 0 then ES_GRP_CODE = 119;</t>
  </si>
  <si>
    <t>if HCP_PRACTICE_CAT2 = '4. Pt non-health non-careseek out' and PER_CONT = 'PERCENTAGE' and Equiv_comp = 0 and DIV_ZERO_ERROR = 1 and ES_CAT = 2 and CHW_Predominant_comp = 1 then ES_GRP_CODE = 120;</t>
  </si>
  <si>
    <t>if HCP_PRACTICE_CAT2 = '4. Pt non-health non-careseek out' and PER_CONT = 'PERCENTAGE' and Equiv_comp = 1 and DIV_ZERO_ERROR = 0 and ES_CAT = 1 and CHW_Predominant_comp = 0 then ES_GRP_CODE = 121;</t>
  </si>
  <si>
    <t>if HCP_PRACTICE_CAT2 = '4. Pt non-health non-careseek out' and PER_CONT = 'PERCENTAGE' and Equiv_comp = 1 and DIV_ZERO_ERROR = 0 and ES_CAT = 1 and CHW_Predominant_comp = 1 then ES_GRP_CODE = 122;</t>
  </si>
  <si>
    <t>if HCP_PRACTICE_CAT2 = '4. Pt non-health non-careseek out' and PER_CONT = 'PERCENTAGE' and Equiv_comp = 1 and DIV_ZERO_ERROR = 0 and ES_CAT = 2 and CHW_Predominant_comp = 0 then ES_GRP_CODE = 123;</t>
  </si>
  <si>
    <t>if HCP_PRACTICE_CAT2 = '4. Pt non-health non-careseek out' and PER_CONT = 'PERCENTAGE' and Equiv_comp = 1 and DIV_ZERO_ERROR = 0 and ES_CAT = 2 and CHW_Predominant_comp = 1 then ES_GRP_CODE = 124;</t>
  </si>
  <si>
    <t>if HCP_PRACTICE_CAT2 = '4. Pt non-health non-careseek out' and PER_CONT = 'PERCENTAGE' and Equiv_comp = 1 and DIV_ZERO_ERROR = 1 and ES_CAT = 1 and CHW_Predominant_comp = 0 then ES_GRP_CODE = 125;</t>
  </si>
  <si>
    <t>if HCP_PRACTICE_CAT2 = '4. Pt non-health non-careseek out' and PER_CONT = 'PERCENTAGE' and Equiv_comp = 1 and DIV_ZERO_ERROR = 1 and ES_CAT = 1 and CHW_Predominant_comp = 1 then ES_GRP_CODE = 126;</t>
  </si>
  <si>
    <t>if HCP_PRACTICE_CAT2 = '4. Pt non-health non-careseek out' and PER_CONT = 'PERCENTAGE' and Equiv_comp = 1 and DIV_ZERO_ERROR = 1 and ES_CAT = 2 and CHW_Predominant_comp = 0 then ES_GRP_CODE = 127;</t>
  </si>
  <si>
    <t>if HCP_PRACTICE_CAT2 = '4. Pt non-health non-careseek out' and PER_CONT = 'PERCENTAGE' and Equiv_comp = 1 and DIV_ZERO_ERROR = 1 and ES_CAT = 2 and CHW_Predominant_comp = 1 then ES_GRP_CODE = 128;</t>
  </si>
  <si>
    <t>if HCP_PRACTICE_CAT2 = '5. Pt health outcome             ' and PER_CONT = 'CONTINUOUS' and Equiv_comp = 0 and DIV_ZERO_ERROR = 0 and ES_CAT = 1 and CHW_Predominant_comp = 0 then ES_GRP_CODE = 129;</t>
  </si>
  <si>
    <t>if HCP_PRACTICE_CAT2 = '5. Pt health outcome             ' and PER_CONT = 'CONTINUOUS' and Equiv_comp = 0 and DIV_ZERO_ERROR = 0 and ES_CAT = 1 and CHW_Predominant_comp = 1 then ES_GRP_CODE = 130;</t>
  </si>
  <si>
    <t>if HCP_PRACTICE_CAT2 = '5. Pt health outcome             ' and PER_CONT = 'CONTINUOUS' and Equiv_comp = 0 and DIV_ZERO_ERROR = 0 and ES_CAT = 2 and CHW_Predominant_comp = 0 then ES_GRP_CODE = 131;</t>
  </si>
  <si>
    <t>if HCP_PRACTICE_CAT2 = '5. Pt health outcome             ' and PER_CONT = 'CONTINUOUS' and Equiv_comp = 0 and DIV_ZERO_ERROR = 0 and ES_CAT = 2 and CHW_Predominant_comp = 1 then ES_GRP_CODE = 132;</t>
  </si>
  <si>
    <t>if HCP_PRACTICE_CAT2 = '5. Pt health outcome             ' and PER_CONT = 'CONTINUOUS' and Equiv_comp = 0 and DIV_ZERO_ERROR = 1 and ES_CAT = 1 and CHW_Predominant_comp = 0 then ES_GRP_CODE = 133;</t>
  </si>
  <si>
    <t>if HCP_PRACTICE_CAT2 = '5. Pt health outcome             ' and PER_CONT = 'CONTINUOUS' and Equiv_comp = 0 and DIV_ZERO_ERROR = 1 and ES_CAT = 1 and CHW_Predominant_comp = 1 then ES_GRP_CODE = 134;</t>
  </si>
  <si>
    <t>if HCP_PRACTICE_CAT2 = '5. Pt health outcome             ' and PER_CONT = 'CONTINUOUS' and Equiv_comp = 0 and DIV_ZERO_ERROR = 1 and ES_CAT = 2 and CHW_Predominant_comp = 0 then ES_GRP_CODE = 135;</t>
  </si>
  <si>
    <t>if HCP_PRACTICE_CAT2 = '5. Pt health outcome             ' and PER_CONT = 'CONTINUOUS' and Equiv_comp = 0 and DIV_ZERO_ERROR = 1 and ES_CAT = 2 and CHW_Predominant_comp = 1 then ES_GRP_CODE = 136;</t>
  </si>
  <si>
    <t>if HCP_PRACTICE_CAT2 = '5. Pt health outcome             ' and PER_CONT = 'CONTINUOUS' and Equiv_comp = 1 and DIV_ZERO_ERROR = 0 and ES_CAT = 1 and CHW_Predominant_comp = 0 then ES_GRP_CODE = 137;</t>
  </si>
  <si>
    <t>if HCP_PRACTICE_CAT2 = '5. Pt health outcome             ' and PER_CONT = 'CONTINUOUS' and Equiv_comp = 1 and DIV_ZERO_ERROR = 0 and ES_CAT = 1 and CHW_Predominant_comp = 1 then ES_GRP_CODE = 138;</t>
  </si>
  <si>
    <t>if HCP_PRACTICE_CAT2 = '5. Pt health outcome             ' and PER_CONT = 'CONTINUOUS' and Equiv_comp = 1 and DIV_ZERO_ERROR = 0 and ES_CAT = 2 and CHW_Predominant_comp = 0 then ES_GRP_CODE = 139;</t>
  </si>
  <si>
    <t>if HCP_PRACTICE_CAT2 = '5. Pt health outcome             ' and PER_CONT = 'CONTINUOUS' and Equiv_comp = 1 and DIV_ZERO_ERROR = 0 and ES_CAT = 2 and CHW_Predominant_comp = 1 then ES_GRP_CODE = 140;</t>
  </si>
  <si>
    <t>if HCP_PRACTICE_CAT2 = '5. Pt health outcome             ' and PER_CONT = 'CONTINUOUS' and Equiv_comp = 1 and DIV_ZERO_ERROR = 1 and ES_CAT = 1 and CHW_Predominant_comp = 0 then ES_GRP_CODE = 141;</t>
  </si>
  <si>
    <t>if HCP_PRACTICE_CAT2 = '5. Pt health outcome             ' and PER_CONT = 'CONTINUOUS' and Equiv_comp = 1 and DIV_ZERO_ERROR = 1 and ES_CAT = 1 and CHW_Predominant_comp = 1 then ES_GRP_CODE = 142;</t>
  </si>
  <si>
    <t>if HCP_PRACTICE_CAT2 = '5. Pt health outcome             ' and PER_CONT = 'CONTINUOUS' and Equiv_comp = 1 and DIV_ZERO_ERROR = 1 and ES_CAT = 2 and CHW_Predominant_comp = 0 then ES_GRP_CODE = 143;</t>
  </si>
  <si>
    <t>if HCP_PRACTICE_CAT2 = '5. Pt health outcome             ' and PER_CONT = 'CONTINUOUS' and Equiv_comp = 1 and DIV_ZERO_ERROR = 1 and ES_CAT = 2 and CHW_Predominant_comp = 1 then ES_GRP_CODE = 144;</t>
  </si>
  <si>
    <t>if HCP_PRACTICE_CAT2 = '5. Pt health outcome             ' and PER_CONT = 'PERCENTAGE' and Equiv_comp = 0 and DIV_ZERO_ERROR = 0 and ES_CAT = 1 and CHW_Predominant_comp = 0 then ES_GRP_CODE = 145;</t>
  </si>
  <si>
    <t>if HCP_PRACTICE_CAT2 = '5. Pt health outcome             ' and PER_CONT = 'PERCENTAGE' and Equiv_comp = 0 and DIV_ZERO_ERROR = 0 and ES_CAT = 1 and CHW_Predominant_comp = 1 then ES_GRP_CODE = 146;</t>
  </si>
  <si>
    <t>if HCP_PRACTICE_CAT2 = '5. Pt health outcome             ' and PER_CONT = 'PERCENTAGE' and Equiv_comp = 0 and DIV_ZERO_ERROR = 0 and ES_CAT = 2 and CHW_Predominant_comp = 0 then ES_GRP_CODE = 147;</t>
  </si>
  <si>
    <t>if HCP_PRACTICE_CAT2 = '5. Pt health outcome             ' and PER_CONT = 'PERCENTAGE' and Equiv_comp = 0 and DIV_ZERO_ERROR = 0 and ES_CAT = 2 and CHW_Predominant_comp = 1 then ES_GRP_CODE = 148;</t>
  </si>
  <si>
    <t>if HCP_PRACTICE_CAT2 = '5. Pt health outcome             ' and PER_CONT = 'PERCENTAGE' and Equiv_comp = 0 and DIV_ZERO_ERROR = 1 and ES_CAT = 1 and CHW_Predominant_comp = 0 then ES_GRP_CODE = 149;</t>
  </si>
  <si>
    <t>if HCP_PRACTICE_CAT2 = '5. Pt health outcome             ' and PER_CONT = 'PERCENTAGE' and Equiv_comp = 0 and DIV_ZERO_ERROR = 1 and ES_CAT = 1 and CHW_Predominant_comp = 1 then ES_GRP_CODE = 150;</t>
  </si>
  <si>
    <t>if HCP_PRACTICE_CAT2 = '5. Pt health outcome             ' and PER_CONT = 'PERCENTAGE' and Equiv_comp = 0 and DIV_ZERO_ERROR = 1 and ES_CAT = 2 and CHW_Predominant_comp = 0 then ES_GRP_CODE = 151;</t>
  </si>
  <si>
    <t>if HCP_PRACTICE_CAT2 = '5. Pt health outcome             ' and PER_CONT = 'PERCENTAGE' and Equiv_comp = 0 and DIV_ZERO_ERROR = 1 and ES_CAT = 2 and CHW_Predominant_comp = 1 then ES_GRP_CODE = 152;</t>
  </si>
  <si>
    <t>if HCP_PRACTICE_CAT2 = '5. Pt health outcome             ' and PER_CONT = 'PERCENTAGE' and Equiv_comp = 1 and DIV_ZERO_ERROR = 0 and ES_CAT = 1 and CHW_Predominant_comp = 0 then ES_GRP_CODE = 153;</t>
  </si>
  <si>
    <t>if HCP_PRACTICE_CAT2 = '5. Pt health outcome             ' and PER_CONT = 'PERCENTAGE' and Equiv_comp = 1 and DIV_ZERO_ERROR = 0 and ES_CAT = 1 and CHW_Predominant_comp = 1 then ES_GRP_CODE = 154;</t>
  </si>
  <si>
    <t>if HCP_PRACTICE_CAT2 = '5. Pt health outcome             ' and PER_CONT = 'PERCENTAGE' and Equiv_comp = 1 and DIV_ZERO_ERROR = 0 and ES_CAT = 2 and CHW_Predominant_comp = 0 then ES_GRP_CODE = 155;</t>
  </si>
  <si>
    <t>if HCP_PRACTICE_CAT2 = '5. Pt health outcome             ' and PER_CONT = 'PERCENTAGE' and Equiv_comp = 1 and DIV_ZERO_ERROR = 0 and ES_CAT = 2 and CHW_Predominant_comp = 1 then ES_GRP_CODE = 156;</t>
  </si>
  <si>
    <t>if HCP_PRACTICE_CAT2 = '5. Pt health outcome             ' and PER_CONT = 'PERCENTAGE' and Equiv_comp = 1 and DIV_ZERO_ERROR = 1 and ES_CAT = 1 and CHW_Predominant_comp = 0 then ES_GRP_CODE = 157;</t>
  </si>
  <si>
    <t>if HCP_PRACTICE_CAT2 = '5. Pt health outcome             ' and PER_CONT = 'PERCENTAGE' and Equiv_comp = 1 and DIV_ZERO_ERROR = 1 and ES_CAT = 1 and CHW_Predominant_comp = 1 then ES_GRP_CODE = 158;</t>
  </si>
  <si>
    <t>if HCP_PRACTICE_CAT2 = '5. Pt health outcome             ' and PER_CONT = 'PERCENTAGE' and Equiv_comp = 1 and DIV_ZERO_ERROR = 1 and ES_CAT = 2 and CHW_Predominant_comp = 0 then ES_GRP_CODE = 159;</t>
  </si>
  <si>
    <t>if HCP_PRACTICE_CAT2 = '5. Pt health outcome             ' and PER_CONT = 'PERCENTAGE' and Equiv_comp = 1 and DIV_ZERO_ERROR = 1 and ES_CAT = 2 and CHW_Predominant_comp = 1 then ES_GRP_CODE = 160;</t>
  </si>
  <si>
    <t>if HCP_PRACTICE_CAT2 = '6. Cost                          ' and PER_CONT = 'CONTINUOUS' and Equiv_comp = 0 and DIV_ZERO_ERROR = 0 and ES_CAT = 1 and CHW_Predominant_comp = 0 then ES_GRP_CODE = 161;</t>
  </si>
  <si>
    <t>if HCP_PRACTICE_CAT2 = '6. Cost                          ' and PER_CONT = 'CONTINUOUS' and Equiv_comp = 0 and DIV_ZERO_ERROR = 0 and ES_CAT = 1 and CHW_Predominant_comp = 1 then ES_GRP_CODE = 162;</t>
  </si>
  <si>
    <t>if HCP_PRACTICE_CAT2 = '6. Cost                          ' and PER_CONT = 'CONTINUOUS' and Equiv_comp = 0 and DIV_ZERO_ERROR = 0 and ES_CAT = 2 and CHW_Predominant_comp = 0 then ES_GRP_CODE = 163;</t>
  </si>
  <si>
    <t>if HCP_PRACTICE_CAT2 = '6. Cost                          ' and PER_CONT = 'CONTINUOUS' and Equiv_comp = 0 and DIV_ZERO_ERROR = 0 and ES_CAT = 2 and CHW_Predominant_comp = 1 then ES_GRP_CODE = 164;</t>
  </si>
  <si>
    <t>if HCP_PRACTICE_CAT2 = '6. Cost                          ' and PER_CONT = 'CONTINUOUS' and Equiv_comp = 0 and DIV_ZERO_ERROR = 1 and ES_CAT = 1 and CHW_Predominant_comp = 0 then ES_GRP_CODE = 165;</t>
  </si>
  <si>
    <t>if HCP_PRACTICE_CAT2 = '6. Cost                          ' and PER_CONT = 'CONTINUOUS' and Equiv_comp = 0 and DIV_ZERO_ERROR = 1 and ES_CAT = 1 and CHW_Predominant_comp = 1 then ES_GRP_CODE = 166;</t>
  </si>
  <si>
    <t>if HCP_PRACTICE_CAT2 = '6. Cost                          ' and PER_CONT = 'CONTINUOUS' and Equiv_comp = 0 and DIV_ZERO_ERROR = 1 and ES_CAT = 2 and CHW_Predominant_comp = 0 then ES_GRP_CODE = 167;</t>
  </si>
  <si>
    <t>if HCP_PRACTICE_CAT2 = '6. Cost                          ' and PER_CONT = 'CONTINUOUS' and Equiv_comp = 0 and DIV_ZERO_ERROR = 1 and ES_CAT = 2 and CHW_Predominant_comp = 1 then ES_GRP_CODE = 168;</t>
  </si>
  <si>
    <t>if HCP_PRACTICE_CAT2 = '6. Cost                          ' and PER_CONT = 'CONTINUOUS' and Equiv_comp = 1 and DIV_ZERO_ERROR = 0 and ES_CAT = 1 and CHW_Predominant_comp = 0 then ES_GRP_CODE = 169;</t>
  </si>
  <si>
    <t>if HCP_PRACTICE_CAT2 = '6. Cost                          ' and PER_CONT = 'CONTINUOUS' and Equiv_comp = 1 and DIV_ZERO_ERROR = 0 and ES_CAT = 1 and CHW_Predominant_comp = 1 then ES_GRP_CODE = 170;</t>
  </si>
  <si>
    <t>if HCP_PRACTICE_CAT2 = '6. Cost                          ' and PER_CONT = 'CONTINUOUS' and Equiv_comp = 1 and DIV_ZERO_ERROR = 0 and ES_CAT = 2 and CHW_Predominant_comp = 0 then ES_GRP_CODE = 171;</t>
  </si>
  <si>
    <t>if HCP_PRACTICE_CAT2 = '6. Cost                          ' and PER_CONT = 'CONTINUOUS' and Equiv_comp = 1 and DIV_ZERO_ERROR = 0 and ES_CAT = 2 and CHW_Predominant_comp = 1 then ES_GRP_CODE = 172;</t>
  </si>
  <si>
    <t>if HCP_PRACTICE_CAT2 = '6. Cost                          ' and PER_CONT = 'CONTINUOUS' and Equiv_comp = 1 and DIV_ZERO_ERROR = 1 and ES_CAT = 1 and CHW_Predominant_comp = 0 then ES_GRP_CODE = 173;</t>
  </si>
  <si>
    <t>if HCP_PRACTICE_CAT2 = '6. Cost                          ' and PER_CONT = 'CONTINUOUS' and Equiv_comp = 1 and DIV_ZERO_ERROR = 1 and ES_CAT = 1 and CHW_Predominant_comp = 1 then ES_GRP_CODE = 174;</t>
  </si>
  <si>
    <t>if HCP_PRACTICE_CAT2 = '6. Cost                          ' and PER_CONT = 'CONTINUOUS' and Equiv_comp = 1 and DIV_ZERO_ERROR = 1 and ES_CAT = 2 and CHW_Predominant_comp = 0 then ES_GRP_CODE = 175;</t>
  </si>
  <si>
    <t>if HCP_PRACTICE_CAT2 = '6. Cost                          ' and PER_CONT = 'CONTINUOUS' and Equiv_comp = 1 and DIV_ZERO_ERROR = 1 and ES_CAT = 2 and CHW_Predominant_comp = 1 then ES_GRP_CODE = 176;</t>
  </si>
  <si>
    <t>if HCP_PRACTICE_CAT2 = '6. Cost                          ' and PER_CONT = 'PERCENTAGE' and Equiv_comp = 0 and DIV_ZERO_ERROR = 0 and ES_CAT = 1 and CHW_Predominant_comp = 0 then ES_GRP_CODE = 177;</t>
  </si>
  <si>
    <t>if HCP_PRACTICE_CAT2 = '6. Cost                          ' and PER_CONT = 'PERCENTAGE' and Equiv_comp = 0 and DIV_ZERO_ERROR = 0 and ES_CAT = 1 and CHW_Predominant_comp = 1 then ES_GRP_CODE = 178;</t>
  </si>
  <si>
    <t>if HCP_PRACTICE_CAT2 = '6. Cost                          ' and PER_CONT = 'PERCENTAGE' and Equiv_comp = 0 and DIV_ZERO_ERROR = 0 and ES_CAT = 2 and CHW_Predominant_comp = 0 then ES_GRP_CODE = 179;</t>
  </si>
  <si>
    <t>if HCP_PRACTICE_CAT2 = '6. Cost                          ' and PER_CONT = 'PERCENTAGE' and Equiv_comp = 0 and DIV_ZERO_ERROR = 0 and ES_CAT = 2 and CHW_Predominant_comp = 1 then ES_GRP_CODE = 180;</t>
  </si>
  <si>
    <t>if HCP_PRACTICE_CAT2 = '6. Cost                          ' and PER_CONT = 'PERCENTAGE' and Equiv_comp = 0 and DIV_ZERO_ERROR = 1 and ES_CAT = 1 and CHW_Predominant_comp = 0 then ES_GRP_CODE = 181;</t>
  </si>
  <si>
    <t>if HCP_PRACTICE_CAT2 = '6. Cost                          ' and PER_CONT = 'PERCENTAGE' and Equiv_comp = 0 and DIV_ZERO_ERROR = 1 and ES_CAT = 1 and CHW_Predominant_comp = 1 then ES_GRP_CODE = 182;</t>
  </si>
  <si>
    <t>if HCP_PRACTICE_CAT2 = '6. Cost                          ' and PER_CONT = 'PERCENTAGE' and Equiv_comp = 0 and DIV_ZERO_ERROR = 1 and ES_CAT = 2 and CHW_Predominant_comp = 0 then ES_GRP_CODE = 183;</t>
  </si>
  <si>
    <t>if HCP_PRACTICE_CAT2 = '6. Cost                          ' and PER_CONT = 'PERCENTAGE' and Equiv_comp = 0 and DIV_ZERO_ERROR = 1 and ES_CAT = 2 and CHW_Predominant_comp = 1 then ES_GRP_CODE = 184;</t>
  </si>
  <si>
    <t>if HCP_PRACTICE_CAT2 = '6. Cost                          ' and PER_CONT = 'PERCENTAGE' and Equiv_comp = 1 and DIV_ZERO_ERROR = 0 and ES_CAT = 1 and CHW_Predominant_comp = 0 then ES_GRP_CODE = 185;</t>
  </si>
  <si>
    <t>if HCP_PRACTICE_CAT2 = '6. Cost                          ' and PER_CONT = 'PERCENTAGE' and Equiv_comp = 1 and DIV_ZERO_ERROR = 0 and ES_CAT = 1 and CHW_Predominant_comp = 1 then ES_GRP_CODE = 186;</t>
  </si>
  <si>
    <t>if HCP_PRACTICE_CAT2 = '6. Cost                          ' and PER_CONT = 'PERCENTAGE' and Equiv_comp = 1 and DIV_ZERO_ERROR = 0 and ES_CAT = 2 and CHW_Predominant_comp = 0 then ES_GRP_CODE = 187;</t>
  </si>
  <si>
    <t>if HCP_PRACTICE_CAT2 = '6. Cost                          ' and PER_CONT = 'PERCENTAGE' and Equiv_comp = 1 and DIV_ZERO_ERROR = 0 and ES_CAT = 2 and CHW_Predominant_comp = 1 then ES_GRP_CODE = 188;</t>
  </si>
  <si>
    <t>if HCP_PRACTICE_CAT2 = '6. Cost                          ' and PER_CONT = 'PERCENTAGE' and Equiv_comp = 1 and DIV_ZERO_ERROR = 1 and ES_CAT = 1 and CHW_Predominant_comp = 0 then ES_GRP_CODE = 189;</t>
  </si>
  <si>
    <t>if HCP_PRACTICE_CAT2 = '6. Cost                          ' and PER_CONT = 'PERCENTAGE' and Equiv_comp = 1 and DIV_ZERO_ERROR = 1 and ES_CAT = 1 and CHW_Predominant_comp = 1 then ES_GRP_CODE = 190;</t>
  </si>
  <si>
    <t>if HCP_PRACTICE_CAT2 = '6. Cost                          ' and PER_CONT = 'PERCENTAGE' and Equiv_comp = 1 and DIV_ZERO_ERROR = 1 and ES_CAT = 2 and CHW_Predominant_comp = 0 then ES_GRP_CODE = 191;</t>
  </si>
  <si>
    <t>if HCP_PRACTICE_CAT2 = '6. Cost                          ' and PER_CONT = 'PERCENTAGE' and Equiv_comp = 1 and DIV_ZERO_ERROR = 1 and ES_CAT = 2 and CHW_Predominant_comp = 1 then ES_GRP_CODE = 192;</t>
  </si>
  <si>
    <t>study country name</t>
  </si>
  <si>
    <t>**Note the following codes for QQ_COMP</t>
  </si>
  <si>
    <t>***Note the following codes for QQ_COMP_CODE</t>
  </si>
  <si>
    <t>ES_GRP_CODE*</t>
  </si>
  <si>
    <t>QQ_COMP**</t>
  </si>
  <si>
    <t>QQ_COMP_CODE***</t>
  </si>
  <si>
    <t>character code for outcome type</t>
  </si>
  <si>
    <t>combination of outcome attribute, % versus continuous, equivalence test, divide by zero error, true controls versus head-to-head comparison, CHW versus HF-based HW (e.g., Facilit + Cont    + NotEqui + NotDiv0 + HiPrior + HFHW)</t>
  </si>
  <si>
    <t>whether CHW was predominant target of strategy</t>
  </si>
  <si>
    <t>QQ_label</t>
  </si>
  <si>
    <t>e.g., training + poster for HCP + improvement collaborative</t>
  </si>
  <si>
    <t>unadjusted effect size at furthest follow-up for non-ITS studies and midpoint of follow-up for ITS studies (calculated so that increase=improvement)</t>
  </si>
  <si>
    <t>median of unadjusted effect sizes within a comparison within an outcome type category</t>
  </si>
  <si>
    <t>variance of effect size</t>
  </si>
  <si>
    <t>VarMES100</t>
  </si>
  <si>
    <t>variance of medES (median of unadjusted effect sizes within a comparison within an outcome type category)</t>
  </si>
  <si>
    <t>Report1 - Report8</t>
  </si>
  <si>
    <t>citations for study reports (up to 8 reports)</t>
  </si>
  <si>
    <t xml:space="preserve">If only 1 effect size per comparison within an outcome type (numES=1), then medES = ESrecode. If &gt;1 effect size per comparison within an outcome type (numES&gt;1), then medES = median of all the ESrecode effect sizes within that comparison. </t>
  </si>
  <si>
    <t>whether strategy was allocated at the individual level</t>
  </si>
  <si>
    <t>whether strategy was independent of other changes in study site</t>
  </si>
  <si>
    <t>description of strategy</t>
  </si>
  <si>
    <t>whether strategy was not likely to affect data collection</t>
  </si>
  <si>
    <t>N/A (no ref group)</t>
  </si>
  <si>
    <t>Interrupted time series with no controls</t>
  </si>
  <si>
    <t>Done</t>
  </si>
  <si>
    <t>Interrupted time series with non-randomized controls</t>
  </si>
  <si>
    <t>Pre-post study with non-randomized controls</t>
  </si>
  <si>
    <t>Post-only study with randomized controls</t>
  </si>
  <si>
    <t>Not done</t>
  </si>
  <si>
    <t>Pre-post study with randomized controls</t>
  </si>
  <si>
    <t>ANALYSIS_WT</t>
  </si>
  <si>
    <t>ANALYSIS_WT = log(Prelim_WT) + 1, where Prelim_WT = comparison-specific weight = no. of HCPs involved in comparison</t>
  </si>
  <si>
    <t>Median number of facility deliveries per facility per month</t>
  </si>
  <si>
    <t>Jaribu J, Penfold S, Green C, Manzi F, Schellenberg J. Improving Tanzanian childbirth service quality. International Journal of Health Care Quality Assurance. 2018; 31(3):190-202.</t>
  </si>
  <si>
    <t>Jaribu J, Penfold S, Manzi F, Schellenberg J, Pfeiffer C. Improving institutional childbirth services in rural Southern Tanzania: a qualitative study of healthcare workers' perspective. BMJ Open. 2016; 6(9):e010317.</t>
  </si>
  <si>
    <t>Median number of deliveries in which partographs with 4 assessment indicators completed per facility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</si>
</sst>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 x14ac:knownFonts="1">
    <font>
      <sz val="11"/>
      <color theme="1"/>
      <name val="Calibri"/>
      <family val="2"/>
      <scheme val="minor"/>
    </font>
    <font>
      <sz val="9"/>
      <color theme="1"/>
      <name val="Courier New"/>
      <family val="3"/>
    </font>
    <font>
      <sz val="9"/>
      <color rgb="FF000000"/>
      <name val="Courier New"/>
      <family val="3"/>
    </font>
    <font>
      <b/>
      <sz val="9"/>
      <color rgb="FF000000"/>
      <name val="Courier New"/>
      <family val="3"/>
    </font>
    <font>
      <b/>
      <sz val="9"/>
      <color theme="1"/>
      <name val="Courier New"/>
      <family val="3"/>
    </font>
    <font>
      <sz val="9"/>
      <color indexed="81"/>
      <name val="Tahoma"/>
      <family val="2"/>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2" fillId="0" borderId="0" xfId="0" applyFont="1" applyAlignment="1">
      <alignment horizontal="left" vertical="top"/>
    </xf>
    <xf numFmtId="0" fontId="1" fillId="0" borderId="0" xfId="0" applyFont="1" applyAlignment="1">
      <alignment horizontal="left" vertical="top"/>
    </xf>
    <xf numFmtId="0" fontId="3" fillId="2" borderId="1" xfId="0" applyFont="1" applyFill="1" applyBorder="1" applyAlignment="1">
      <alignment horizontal="left" vertical="top" wrapText="1"/>
    </xf>
    <xf numFmtId="1" fontId="3" fillId="2" borderId="1" xfId="0" applyNumberFormat="1" applyFont="1" applyFill="1" applyBorder="1" applyAlignment="1">
      <alignment horizontal="left" vertical="top" wrapText="1"/>
    </xf>
    <xf numFmtId="1" fontId="2" fillId="0" borderId="0" xfId="0" applyNumberFormat="1" applyFont="1" applyAlignment="1">
      <alignment horizontal="left" vertical="top"/>
    </xf>
    <xf numFmtId="1" fontId="1" fillId="0" borderId="0" xfId="0" applyNumberFormat="1" applyFont="1" applyAlignment="1">
      <alignment horizontal="left" vertical="top"/>
    </xf>
    <xf numFmtId="0" fontId="1" fillId="0" borderId="0" xfId="0" applyFont="1" applyFill="1" applyAlignment="1">
      <alignment horizontal="left" vertical="top"/>
    </xf>
    <xf numFmtId="0" fontId="2" fillId="0" borderId="0" xfId="0" applyFont="1" applyFill="1" applyAlignment="1">
      <alignment horizontal="left" vertical="top"/>
    </xf>
    <xf numFmtId="0" fontId="4" fillId="0" borderId="0" xfId="0" applyFont="1" applyAlignment="1">
      <alignment horizontal="left" vertical="top" wrapText="1"/>
    </xf>
    <xf numFmtId="1" fontId="2" fillId="0" borderId="0" xfId="0" applyNumberFormat="1" applyFont="1" applyFill="1" applyAlignment="1">
      <alignment horizontal="left" vertical="top"/>
    </xf>
    <xf numFmtId="0" fontId="2" fillId="0" borderId="2" xfId="0" applyFont="1" applyBorder="1" applyAlignment="1">
      <alignment horizontal="left" vertical="top"/>
    </xf>
    <xf numFmtId="1" fontId="2" fillId="0" borderId="2" xfId="0" applyNumberFormat="1" applyFont="1" applyBorder="1" applyAlignment="1">
      <alignment horizontal="left" vertical="top"/>
    </xf>
    <xf numFmtId="0" fontId="1" fillId="0" borderId="2" xfId="0" applyFont="1" applyBorder="1" applyAlignment="1">
      <alignment horizontal="left" vertical="top"/>
    </xf>
    <xf numFmtId="0" fontId="2" fillId="0" borderId="3" xfId="0" applyFont="1" applyBorder="1" applyAlignment="1">
      <alignment horizontal="left" vertical="top"/>
    </xf>
    <xf numFmtId="1" fontId="2" fillId="0" borderId="3" xfId="0" applyNumberFormat="1" applyFont="1" applyBorder="1" applyAlignment="1">
      <alignment horizontal="left" vertical="top"/>
    </xf>
    <xf numFmtId="0" fontId="1" fillId="0" borderId="3" xfId="0" applyFont="1" applyBorder="1" applyAlignment="1">
      <alignment horizontal="left" vertical="top"/>
    </xf>
    <xf numFmtId="0" fontId="1" fillId="0" borderId="3" xfId="0" applyFont="1" applyFill="1" applyBorder="1" applyAlignment="1">
      <alignment horizontal="left" vertical="top"/>
    </xf>
    <xf numFmtId="0" fontId="1" fillId="0" borderId="2" xfId="0" applyFont="1" applyFill="1" applyBorder="1" applyAlignment="1">
      <alignment horizontal="left" vertical="top"/>
    </xf>
    <xf numFmtId="0" fontId="4" fillId="2" borderId="1" xfId="0" applyFont="1" applyFill="1" applyBorder="1" applyAlignment="1">
      <alignment horizontal="left" vertical="top" wrapText="1"/>
    </xf>
    <xf numFmtId="0" fontId="6" fillId="2" borderId="1" xfId="0" applyFont="1" applyFill="1" applyBorder="1"/>
    <xf numFmtId="0" fontId="0" fillId="0" borderId="0" xfId="0" quotePrefix="1"/>
    <xf numFmtId="0" fontId="6" fillId="2" borderId="1" xfId="0" applyFont="1" applyFill="1" applyBorder="1" applyAlignment="1">
      <alignment horizontal="left" vertical="center"/>
    </xf>
    <xf numFmtId="0" fontId="0" fillId="2" borderId="1" xfId="0" applyFill="1" applyBorder="1"/>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xf numFmtId="0" fontId="0" fillId="0" borderId="0" xfId="0" quotePrefix="1" applyAlignment="1">
      <alignment horizontal="left"/>
    </xf>
    <xf numFmtId="0" fontId="0" fillId="0" borderId="0" xfId="0" applyAlignment="1">
      <alignment horizontal="left"/>
    </xf>
    <xf numFmtId="0" fontId="0" fillId="0" borderId="0" xfId="0" applyAlignment="1">
      <alignment vertical="center"/>
    </xf>
    <xf numFmtId="0" fontId="1" fillId="0" borderId="0" xfId="0" applyFont="1"/>
    <xf numFmtId="0" fontId="4" fillId="2" borderId="1" xfId="0" applyFont="1" applyFill="1" applyBorder="1" applyAlignment="1">
      <alignment wrapText="1"/>
    </xf>
    <xf numFmtId="0" fontId="1" fillId="0" borderId="2" xfId="0" applyFont="1" applyBorder="1"/>
    <xf numFmtId="0" fontId="1" fillId="0" borderId="3" xfId="0" applyFont="1" applyBorder="1"/>
    <xf numFmtId="0" fontId="2" fillId="0" borderId="3"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Border="1" applyAlignment="1">
      <alignment horizontal="left" vertical="top"/>
    </xf>
    <xf numFmtId="1" fontId="2" fillId="0" borderId="0" xfId="0" applyNumberFormat="1" applyFont="1" applyBorder="1" applyAlignment="1">
      <alignment horizontal="left" vertical="top"/>
    </xf>
    <xf numFmtId="0" fontId="1" fillId="0" borderId="0" xfId="0" applyFont="1" applyBorder="1"/>
    <xf numFmtId="0" fontId="1" fillId="0" borderId="0" xfId="0" applyFont="1" applyBorder="1" applyAlignment="1">
      <alignment horizontal="left" vertical="top"/>
    </xf>
    <xf numFmtId="1" fontId="2" fillId="0" borderId="2" xfId="0" applyNumberFormat="1" applyFont="1" applyFill="1" applyBorder="1" applyAlignment="1">
      <alignment horizontal="left" vertical="top"/>
    </xf>
    <xf numFmtId="1" fontId="2" fillId="0" borderId="3" xfId="0" applyNumberFormat="1" applyFont="1" applyFill="1" applyBorder="1" applyAlignment="1">
      <alignment horizontal="left" vertical="top"/>
    </xf>
    <xf numFmtId="0" fontId="2" fillId="3" borderId="0" xfId="0" applyFont="1" applyFill="1" applyBorder="1" applyAlignment="1">
      <alignment horizontal="left" vertical="top"/>
    </xf>
    <xf numFmtId="1" fontId="2" fillId="3" borderId="0" xfId="0" applyNumberFormat="1" applyFont="1" applyFill="1" applyBorder="1" applyAlignment="1">
      <alignment horizontal="left" vertical="top"/>
    </xf>
    <xf numFmtId="0" fontId="1" fillId="3" borderId="0" xfId="0" applyFont="1" applyFill="1" applyBorder="1"/>
    <xf numFmtId="0" fontId="1" fillId="3" borderId="0" xfId="0" applyFont="1" applyFill="1" applyBorder="1" applyAlignment="1">
      <alignment horizontal="left" vertical="top"/>
    </xf>
    <xf numFmtId="0" fontId="2" fillId="3" borderId="3" xfId="0" applyFont="1" applyFill="1" applyBorder="1" applyAlignment="1">
      <alignment horizontal="left" vertical="top"/>
    </xf>
    <xf numFmtId="1" fontId="2" fillId="3" borderId="3" xfId="0" applyNumberFormat="1" applyFont="1" applyFill="1" applyBorder="1" applyAlignment="1">
      <alignment horizontal="left" vertical="top"/>
    </xf>
    <xf numFmtId="0" fontId="1" fillId="3" borderId="3" xfId="0" applyFont="1" applyFill="1" applyBorder="1"/>
    <xf numFmtId="0" fontId="1" fillId="3" borderId="3" xfId="0" applyFont="1" applyFill="1" applyBorder="1" applyAlignment="1">
      <alignment horizontal="left" vertical="top"/>
    </xf>
    <xf numFmtId="0" fontId="2" fillId="3" borderId="2" xfId="0" applyFont="1" applyFill="1" applyBorder="1" applyAlignment="1">
      <alignment horizontal="left" vertical="top"/>
    </xf>
    <xf numFmtId="1" fontId="2" fillId="3" borderId="2" xfId="0" applyNumberFormat="1" applyFont="1" applyFill="1" applyBorder="1" applyAlignment="1">
      <alignment horizontal="left" vertical="top"/>
    </xf>
    <xf numFmtId="0" fontId="1" fillId="3" borderId="2" xfId="0" applyFont="1" applyFill="1" applyBorder="1"/>
    <xf numFmtId="0" fontId="1" fillId="3" borderId="2" xfId="0" applyFont="1" applyFill="1" applyBorder="1" applyAlignment="1">
      <alignment horizontal="left" vertical="top"/>
    </xf>
    <xf numFmtId="0" fontId="4" fillId="2" borderId="1" xfId="0" applyFont="1" applyFill="1" applyBorder="1" applyAlignment="1">
      <alignment vertical="top" wrapText="1"/>
    </xf>
    <xf numFmtId="0" fontId="4" fillId="2" borderId="0" xfId="0" applyFont="1" applyFill="1" applyAlignment="1">
      <alignment horizontal="left" vertical="top" wrapText="1"/>
    </xf>
    <xf numFmtId="0" fontId="6" fillId="0" borderId="0" xfId="0" applyFont="1" applyFill="1" applyBorder="1"/>
    <xf numFmtId="0" fontId="0" fillId="0" borderId="0" xfId="0" applyFill="1"/>
    <xf numFmtId="0" fontId="4" fillId="0" borderId="3"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0" xfId="0" applyFont="1" applyFill="1" applyBorder="1" applyAlignment="1">
      <alignment horizontal="left" vertical="top" wrapText="1"/>
    </xf>
    <xf numFmtId="164" fontId="2" fillId="0" borderId="0" xfId="0" applyNumberFormat="1" applyFont="1" applyFill="1" applyAlignment="1">
      <alignment horizontal="left" vertical="top"/>
    </xf>
    <xf numFmtId="0" fontId="1" fillId="0" borderId="0" xfId="0" applyFont="1" applyFill="1"/>
    <xf numFmtId="2" fontId="2" fillId="0" borderId="0" xfId="0" applyNumberFormat="1" applyFont="1" applyFill="1" applyAlignment="1">
      <alignment horizontal="left" vertical="top"/>
    </xf>
    <xf numFmtId="1" fontId="1" fillId="0" borderId="0" xfId="0" applyNumberFormat="1" applyFont="1" applyFill="1" applyAlignment="1">
      <alignment horizontal="left" vertical="top"/>
    </xf>
    <xf numFmtId="0" fontId="1" fillId="0" borderId="2" xfId="0" applyFont="1" applyFill="1" applyBorder="1"/>
    <xf numFmtId="2" fontId="2" fillId="0" borderId="2" xfId="0" applyNumberFormat="1" applyFont="1" applyFill="1" applyBorder="1" applyAlignment="1">
      <alignment horizontal="left" vertical="top"/>
    </xf>
    <xf numFmtId="1" fontId="1" fillId="0" borderId="3" xfId="0" applyNumberFormat="1" applyFont="1" applyFill="1" applyBorder="1" applyAlignment="1">
      <alignment horizontal="left" vertical="top"/>
    </xf>
    <xf numFmtId="0" fontId="1" fillId="0" borderId="3" xfId="0" applyFont="1" applyFill="1" applyBorder="1"/>
    <xf numFmtId="165" fontId="2" fillId="0" borderId="3" xfId="0" applyNumberFormat="1"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5"/>
  <sheetViews>
    <sheetView tabSelected="1" workbookViewId="0"/>
  </sheetViews>
  <sheetFormatPr defaultRowHeight="14.4" x14ac:dyDescent="0.3"/>
  <cols>
    <col min="1" max="1" width="24.5546875" bestFit="1" customWidth="1"/>
    <col min="2" max="2" width="85.33203125" customWidth="1"/>
  </cols>
  <sheetData>
    <row r="1" spans="1:4" x14ac:dyDescent="0.3">
      <c r="A1" s="20" t="s">
        <v>208</v>
      </c>
      <c r="B1" s="20" t="s">
        <v>209</v>
      </c>
      <c r="C1" s="20" t="s">
        <v>210</v>
      </c>
      <c r="D1" s="20" t="s">
        <v>211</v>
      </c>
    </row>
    <row r="2" spans="1:4" s="58" customFormat="1" x14ac:dyDescent="0.3">
      <c r="A2" t="s">
        <v>755</v>
      </c>
      <c r="B2" s="29" t="s">
        <v>756</v>
      </c>
      <c r="C2" t="s">
        <v>212</v>
      </c>
      <c r="D2" s="57"/>
    </row>
    <row r="3" spans="1:4" x14ac:dyDescent="0.3">
      <c r="A3" t="s">
        <v>213</v>
      </c>
      <c r="B3" t="s">
        <v>732</v>
      </c>
      <c r="C3" t="s">
        <v>212</v>
      </c>
      <c r="D3" t="s">
        <v>214</v>
      </c>
    </row>
    <row r="4" spans="1:4" x14ac:dyDescent="0.3">
      <c r="A4" t="s">
        <v>1</v>
      </c>
      <c r="B4" t="s">
        <v>215</v>
      </c>
      <c r="C4" t="s">
        <v>212</v>
      </c>
      <c r="D4" t="s">
        <v>216</v>
      </c>
    </row>
    <row r="5" spans="1:4" x14ac:dyDescent="0.3">
      <c r="A5" t="s">
        <v>4</v>
      </c>
      <c r="B5" t="s">
        <v>724</v>
      </c>
      <c r="C5" t="s">
        <v>218</v>
      </c>
    </row>
    <row r="6" spans="1:4" x14ac:dyDescent="0.3">
      <c r="A6" t="s">
        <v>727</v>
      </c>
      <c r="B6" t="s">
        <v>524</v>
      </c>
      <c r="C6" t="s">
        <v>212</v>
      </c>
    </row>
    <row r="7" spans="1:4" x14ac:dyDescent="0.3">
      <c r="A7" t="s">
        <v>523</v>
      </c>
      <c r="B7" t="s">
        <v>730</v>
      </c>
      <c r="C7" t="s">
        <v>218</v>
      </c>
      <c r="D7" t="s">
        <v>731</v>
      </c>
    </row>
    <row r="8" spans="1:4" x14ac:dyDescent="0.3">
      <c r="A8" t="s">
        <v>192</v>
      </c>
      <c r="B8" t="s">
        <v>217</v>
      </c>
      <c r="C8" t="s">
        <v>212</v>
      </c>
    </row>
    <row r="9" spans="1:4" x14ac:dyDescent="0.3">
      <c r="A9" t="s">
        <v>9</v>
      </c>
      <c r="B9" t="s">
        <v>735</v>
      </c>
      <c r="C9" t="s">
        <v>212</v>
      </c>
    </row>
    <row r="10" spans="1:4" x14ac:dyDescent="0.3">
      <c r="A10" t="s">
        <v>498</v>
      </c>
      <c r="B10" t="s">
        <v>499</v>
      </c>
      <c r="C10" t="s">
        <v>212</v>
      </c>
    </row>
    <row r="11" spans="1:4" x14ac:dyDescent="0.3">
      <c r="A11" t="s">
        <v>7</v>
      </c>
      <c r="B11" t="s">
        <v>496</v>
      </c>
      <c r="C11" t="s">
        <v>212</v>
      </c>
      <c r="D11" t="s">
        <v>497</v>
      </c>
    </row>
    <row r="12" spans="1:4" x14ac:dyDescent="0.3">
      <c r="A12" t="s">
        <v>219</v>
      </c>
      <c r="B12" t="s">
        <v>220</v>
      </c>
      <c r="C12" t="s">
        <v>212</v>
      </c>
    </row>
    <row r="13" spans="1:4" x14ac:dyDescent="0.3">
      <c r="A13" t="s">
        <v>10</v>
      </c>
      <c r="B13" t="s">
        <v>736</v>
      </c>
      <c r="C13" t="s">
        <v>212</v>
      </c>
      <c r="D13" t="s">
        <v>742</v>
      </c>
    </row>
    <row r="14" spans="1:4" x14ac:dyDescent="0.3">
      <c r="A14" t="s">
        <v>21</v>
      </c>
      <c r="B14" t="s">
        <v>522</v>
      </c>
      <c r="C14" t="s">
        <v>212</v>
      </c>
    </row>
    <row r="15" spans="1:4" x14ac:dyDescent="0.3">
      <c r="A15" t="s">
        <v>221</v>
      </c>
      <c r="B15" t="s">
        <v>222</v>
      </c>
      <c r="C15" t="s">
        <v>212</v>
      </c>
    </row>
    <row r="16" spans="1:4" x14ac:dyDescent="0.3">
      <c r="A16" t="s">
        <v>223</v>
      </c>
      <c r="B16" t="s">
        <v>224</v>
      </c>
      <c r="C16" t="s">
        <v>218</v>
      </c>
    </row>
    <row r="17" spans="1:4" x14ac:dyDescent="0.3">
      <c r="A17" t="s">
        <v>513</v>
      </c>
      <c r="B17" t="s">
        <v>743</v>
      </c>
      <c r="C17" t="s">
        <v>212</v>
      </c>
      <c r="D17" s="21" t="s">
        <v>514</v>
      </c>
    </row>
    <row r="18" spans="1:4" x14ac:dyDescent="0.3">
      <c r="A18" t="s">
        <v>500</v>
      </c>
      <c r="B18" t="s">
        <v>501</v>
      </c>
      <c r="C18" t="s">
        <v>212</v>
      </c>
      <c r="D18" s="21" t="s">
        <v>502</v>
      </c>
    </row>
    <row r="19" spans="1:4" x14ac:dyDescent="0.3">
      <c r="A19" t="s">
        <v>517</v>
      </c>
      <c r="B19" t="s">
        <v>744</v>
      </c>
      <c r="C19" t="s">
        <v>212</v>
      </c>
      <c r="D19" s="21" t="s">
        <v>502</v>
      </c>
    </row>
    <row r="20" spans="1:4" x14ac:dyDescent="0.3">
      <c r="A20" t="s">
        <v>511</v>
      </c>
      <c r="B20" t="s">
        <v>512</v>
      </c>
      <c r="C20" t="s">
        <v>212</v>
      </c>
      <c r="D20" s="21" t="s">
        <v>502</v>
      </c>
    </row>
    <row r="21" spans="1:4" x14ac:dyDescent="0.3">
      <c r="A21" t="s">
        <v>728</v>
      </c>
      <c r="B21" t="s">
        <v>225</v>
      </c>
      <c r="C21" t="s">
        <v>218</v>
      </c>
      <c r="D21" t="s">
        <v>226</v>
      </c>
    </row>
    <row r="22" spans="1:4" x14ac:dyDescent="0.3">
      <c r="A22" t="s">
        <v>729</v>
      </c>
      <c r="B22" t="s">
        <v>227</v>
      </c>
      <c r="C22" t="s">
        <v>212</v>
      </c>
      <c r="D22" t="s">
        <v>228</v>
      </c>
    </row>
    <row r="23" spans="1:4" x14ac:dyDescent="0.3">
      <c r="A23" t="s">
        <v>733</v>
      </c>
      <c r="B23" t="s">
        <v>745</v>
      </c>
      <c r="C23" t="s">
        <v>218</v>
      </c>
      <c r="D23" t="s">
        <v>734</v>
      </c>
    </row>
    <row r="24" spans="1:4" x14ac:dyDescent="0.3">
      <c r="A24" t="s">
        <v>508</v>
      </c>
      <c r="B24" t="s">
        <v>509</v>
      </c>
      <c r="C24" t="s">
        <v>218</v>
      </c>
      <c r="D24" s="21" t="s">
        <v>510</v>
      </c>
    </row>
    <row r="25" spans="1:4" x14ac:dyDescent="0.3">
      <c r="A25" t="s">
        <v>515</v>
      </c>
      <c r="B25" t="s">
        <v>516</v>
      </c>
      <c r="C25" t="s">
        <v>212</v>
      </c>
      <c r="D25" s="21" t="s">
        <v>502</v>
      </c>
    </row>
    <row r="26" spans="1:4" x14ac:dyDescent="0.3">
      <c r="A26" t="s">
        <v>520</v>
      </c>
      <c r="B26" t="s">
        <v>746</v>
      </c>
      <c r="C26" t="s">
        <v>212</v>
      </c>
      <c r="D26" s="21" t="s">
        <v>502</v>
      </c>
    </row>
    <row r="27" spans="1:4" x14ac:dyDescent="0.3">
      <c r="A27" t="s">
        <v>506</v>
      </c>
      <c r="B27" t="s">
        <v>507</v>
      </c>
      <c r="C27" t="s">
        <v>212</v>
      </c>
      <c r="D27" s="21" t="s">
        <v>502</v>
      </c>
    </row>
    <row r="28" spans="1:4" x14ac:dyDescent="0.3">
      <c r="A28" t="s">
        <v>740</v>
      </c>
      <c r="B28" t="s">
        <v>741</v>
      </c>
      <c r="C28" t="s">
        <v>218</v>
      </c>
    </row>
    <row r="29" spans="1:4" x14ac:dyDescent="0.3">
      <c r="A29" t="s">
        <v>503</v>
      </c>
      <c r="B29" t="s">
        <v>504</v>
      </c>
      <c r="C29" t="s">
        <v>218</v>
      </c>
      <c r="D29" t="s">
        <v>505</v>
      </c>
    </row>
    <row r="30" spans="1:4" x14ac:dyDescent="0.3">
      <c r="A30" t="s">
        <v>518</v>
      </c>
      <c r="B30" t="s">
        <v>521</v>
      </c>
      <c r="C30" t="s">
        <v>212</v>
      </c>
      <c r="D30" t="s">
        <v>519</v>
      </c>
    </row>
    <row r="31" spans="1:4" x14ac:dyDescent="0.3">
      <c r="A31" t="s">
        <v>186</v>
      </c>
      <c r="B31" t="s">
        <v>737</v>
      </c>
      <c r="C31" t="s">
        <v>212</v>
      </c>
      <c r="D31" s="21"/>
    </row>
    <row r="32" spans="1:4" x14ac:dyDescent="0.3">
      <c r="A32" t="s">
        <v>738</v>
      </c>
      <c r="B32" t="s">
        <v>739</v>
      </c>
      <c r="C32" t="s">
        <v>212</v>
      </c>
      <c r="D32" s="21"/>
    </row>
    <row r="34" spans="1:2" x14ac:dyDescent="0.3">
      <c r="A34" s="26" t="s">
        <v>531</v>
      </c>
      <c r="B34" s="27"/>
    </row>
    <row r="35" spans="1:2" x14ac:dyDescent="0.3">
      <c r="A35" s="30" t="s">
        <v>532</v>
      </c>
    </row>
    <row r="36" spans="1:2" x14ac:dyDescent="0.3">
      <c r="A36" s="30" t="s">
        <v>533</v>
      </c>
    </row>
    <row r="37" spans="1:2" x14ac:dyDescent="0.3">
      <c r="A37" s="30" t="s">
        <v>534</v>
      </c>
    </row>
    <row r="38" spans="1:2" x14ac:dyDescent="0.3">
      <c r="A38" s="30" t="s">
        <v>535</v>
      </c>
    </row>
    <row r="39" spans="1:2" x14ac:dyDescent="0.3">
      <c r="A39" s="30" t="s">
        <v>536</v>
      </c>
    </row>
    <row r="40" spans="1:2" x14ac:dyDescent="0.3">
      <c r="A40" s="30" t="s">
        <v>537</v>
      </c>
    </row>
    <row r="41" spans="1:2" x14ac:dyDescent="0.3">
      <c r="A41" s="30" t="s">
        <v>538</v>
      </c>
    </row>
    <row r="42" spans="1:2" x14ac:dyDescent="0.3">
      <c r="A42" s="30" t="s">
        <v>539</v>
      </c>
    </row>
    <row r="43" spans="1:2" x14ac:dyDescent="0.3">
      <c r="A43" s="30" t="s">
        <v>540</v>
      </c>
    </row>
    <row r="44" spans="1:2" x14ac:dyDescent="0.3">
      <c r="A44" s="30" t="s">
        <v>541</v>
      </c>
    </row>
    <row r="45" spans="1:2" x14ac:dyDescent="0.3">
      <c r="A45" s="30" t="s">
        <v>542</v>
      </c>
    </row>
    <row r="46" spans="1:2" x14ac:dyDescent="0.3">
      <c r="A46" s="30" t="s">
        <v>543</v>
      </c>
    </row>
    <row r="47" spans="1:2" x14ac:dyDescent="0.3">
      <c r="A47" s="30" t="s">
        <v>544</v>
      </c>
    </row>
    <row r="48" spans="1:2" x14ac:dyDescent="0.3">
      <c r="A48" s="30" t="s">
        <v>545</v>
      </c>
    </row>
    <row r="49" spans="1:1" x14ac:dyDescent="0.3">
      <c r="A49" s="30" t="s">
        <v>546</v>
      </c>
    </row>
    <row r="50" spans="1:1" x14ac:dyDescent="0.3">
      <c r="A50" s="30" t="s">
        <v>547</v>
      </c>
    </row>
    <row r="51" spans="1:1" x14ac:dyDescent="0.3">
      <c r="A51" s="30" t="s">
        <v>548</v>
      </c>
    </row>
    <row r="52" spans="1:1" x14ac:dyDescent="0.3">
      <c r="A52" s="30" t="s">
        <v>549</v>
      </c>
    </row>
    <row r="53" spans="1:1" x14ac:dyDescent="0.3">
      <c r="A53" s="30" t="s">
        <v>550</v>
      </c>
    </row>
    <row r="54" spans="1:1" x14ac:dyDescent="0.3">
      <c r="A54" s="30" t="s">
        <v>551</v>
      </c>
    </row>
    <row r="55" spans="1:1" x14ac:dyDescent="0.3">
      <c r="A55" s="30" t="s">
        <v>552</v>
      </c>
    </row>
    <row r="56" spans="1:1" x14ac:dyDescent="0.3">
      <c r="A56" s="30" t="s">
        <v>553</v>
      </c>
    </row>
    <row r="57" spans="1:1" x14ac:dyDescent="0.3">
      <c r="A57" s="30" t="s">
        <v>554</v>
      </c>
    </row>
    <row r="58" spans="1:1" x14ac:dyDescent="0.3">
      <c r="A58" s="30" t="s">
        <v>555</v>
      </c>
    </row>
    <row r="59" spans="1:1" x14ac:dyDescent="0.3">
      <c r="A59" s="30" t="s">
        <v>556</v>
      </c>
    </row>
    <row r="60" spans="1:1" x14ac:dyDescent="0.3">
      <c r="A60" s="30" t="s">
        <v>557</v>
      </c>
    </row>
    <row r="61" spans="1:1" x14ac:dyDescent="0.3">
      <c r="A61" s="30" t="s">
        <v>558</v>
      </c>
    </row>
    <row r="62" spans="1:1" x14ac:dyDescent="0.3">
      <c r="A62" s="30" t="s">
        <v>559</v>
      </c>
    </row>
    <row r="63" spans="1:1" x14ac:dyDescent="0.3">
      <c r="A63" s="30" t="s">
        <v>560</v>
      </c>
    </row>
    <row r="64" spans="1:1" x14ac:dyDescent="0.3">
      <c r="A64" s="30" t="s">
        <v>561</v>
      </c>
    </row>
    <row r="65" spans="1:1" x14ac:dyDescent="0.3">
      <c r="A65" s="30" t="s">
        <v>562</v>
      </c>
    </row>
    <row r="66" spans="1:1" x14ac:dyDescent="0.3">
      <c r="A66" s="30" t="s">
        <v>563</v>
      </c>
    </row>
    <row r="67" spans="1:1" x14ac:dyDescent="0.3">
      <c r="A67" s="30" t="s">
        <v>564</v>
      </c>
    </row>
    <row r="68" spans="1:1" x14ac:dyDescent="0.3">
      <c r="A68" s="30" t="s">
        <v>565</v>
      </c>
    </row>
    <row r="69" spans="1:1" x14ac:dyDescent="0.3">
      <c r="A69" s="30" t="s">
        <v>566</v>
      </c>
    </row>
    <row r="70" spans="1:1" x14ac:dyDescent="0.3">
      <c r="A70" s="30" t="s">
        <v>567</v>
      </c>
    </row>
    <row r="71" spans="1:1" x14ac:dyDescent="0.3">
      <c r="A71" s="30" t="s">
        <v>568</v>
      </c>
    </row>
    <row r="72" spans="1:1" x14ac:dyDescent="0.3">
      <c r="A72" s="30" t="s">
        <v>569</v>
      </c>
    </row>
    <row r="73" spans="1:1" x14ac:dyDescent="0.3">
      <c r="A73" s="30" t="s">
        <v>570</v>
      </c>
    </row>
    <row r="74" spans="1:1" x14ac:dyDescent="0.3">
      <c r="A74" s="30" t="s">
        <v>571</v>
      </c>
    </row>
    <row r="75" spans="1:1" x14ac:dyDescent="0.3">
      <c r="A75" s="30" t="s">
        <v>572</v>
      </c>
    </row>
    <row r="76" spans="1:1" x14ac:dyDescent="0.3">
      <c r="A76" s="30" t="s">
        <v>573</v>
      </c>
    </row>
    <row r="77" spans="1:1" x14ac:dyDescent="0.3">
      <c r="A77" s="30" t="s">
        <v>574</v>
      </c>
    </row>
    <row r="78" spans="1:1" x14ac:dyDescent="0.3">
      <c r="A78" s="30" t="s">
        <v>575</v>
      </c>
    </row>
    <row r="79" spans="1:1" x14ac:dyDescent="0.3">
      <c r="A79" s="30" t="s">
        <v>576</v>
      </c>
    </row>
    <row r="80" spans="1:1" x14ac:dyDescent="0.3">
      <c r="A80" s="30" t="s">
        <v>577</v>
      </c>
    </row>
    <row r="81" spans="1:1" x14ac:dyDescent="0.3">
      <c r="A81" s="30" t="s">
        <v>578</v>
      </c>
    </row>
    <row r="82" spans="1:1" x14ac:dyDescent="0.3">
      <c r="A82" s="30" t="s">
        <v>579</v>
      </c>
    </row>
    <row r="83" spans="1:1" x14ac:dyDescent="0.3">
      <c r="A83" s="30" t="s">
        <v>580</v>
      </c>
    </row>
    <row r="84" spans="1:1" x14ac:dyDescent="0.3">
      <c r="A84" s="30" t="s">
        <v>581</v>
      </c>
    </row>
    <row r="85" spans="1:1" x14ac:dyDescent="0.3">
      <c r="A85" s="30" t="s">
        <v>582</v>
      </c>
    </row>
    <row r="86" spans="1:1" x14ac:dyDescent="0.3">
      <c r="A86" s="30" t="s">
        <v>583</v>
      </c>
    </row>
    <row r="87" spans="1:1" x14ac:dyDescent="0.3">
      <c r="A87" s="30" t="s">
        <v>584</v>
      </c>
    </row>
    <row r="88" spans="1:1" x14ac:dyDescent="0.3">
      <c r="A88" s="30" t="s">
        <v>585</v>
      </c>
    </row>
    <row r="89" spans="1:1" x14ac:dyDescent="0.3">
      <c r="A89" s="30" t="s">
        <v>586</v>
      </c>
    </row>
    <row r="90" spans="1:1" x14ac:dyDescent="0.3">
      <c r="A90" s="30" t="s">
        <v>587</v>
      </c>
    </row>
    <row r="91" spans="1:1" x14ac:dyDescent="0.3">
      <c r="A91" s="30" t="s">
        <v>588</v>
      </c>
    </row>
    <row r="92" spans="1:1" x14ac:dyDescent="0.3">
      <c r="A92" s="30" t="s">
        <v>589</v>
      </c>
    </row>
    <row r="93" spans="1:1" x14ac:dyDescent="0.3">
      <c r="A93" s="30" t="s">
        <v>590</v>
      </c>
    </row>
    <row r="94" spans="1:1" x14ac:dyDescent="0.3">
      <c r="A94" s="30" t="s">
        <v>591</v>
      </c>
    </row>
    <row r="95" spans="1:1" x14ac:dyDescent="0.3">
      <c r="A95" s="30" t="s">
        <v>592</v>
      </c>
    </row>
    <row r="96" spans="1:1" x14ac:dyDescent="0.3">
      <c r="A96" s="30" t="s">
        <v>593</v>
      </c>
    </row>
    <row r="97" spans="1:1" x14ac:dyDescent="0.3">
      <c r="A97" s="30" t="s">
        <v>594</v>
      </c>
    </row>
    <row r="98" spans="1:1" x14ac:dyDescent="0.3">
      <c r="A98" s="30" t="s">
        <v>595</v>
      </c>
    </row>
    <row r="99" spans="1:1" x14ac:dyDescent="0.3">
      <c r="A99" s="30" t="s">
        <v>596</v>
      </c>
    </row>
    <row r="100" spans="1:1" x14ac:dyDescent="0.3">
      <c r="A100" s="30" t="s">
        <v>597</v>
      </c>
    </row>
    <row r="101" spans="1:1" x14ac:dyDescent="0.3">
      <c r="A101" s="30" t="s">
        <v>598</v>
      </c>
    </row>
    <row r="102" spans="1:1" x14ac:dyDescent="0.3">
      <c r="A102" s="30" t="s">
        <v>599</v>
      </c>
    </row>
    <row r="103" spans="1:1" x14ac:dyDescent="0.3">
      <c r="A103" s="30" t="s">
        <v>600</v>
      </c>
    </row>
    <row r="104" spans="1:1" x14ac:dyDescent="0.3">
      <c r="A104" s="30" t="s">
        <v>601</v>
      </c>
    </row>
    <row r="105" spans="1:1" x14ac:dyDescent="0.3">
      <c r="A105" s="30" t="s">
        <v>602</v>
      </c>
    </row>
    <row r="106" spans="1:1" x14ac:dyDescent="0.3">
      <c r="A106" s="30" t="s">
        <v>603</v>
      </c>
    </row>
    <row r="107" spans="1:1" x14ac:dyDescent="0.3">
      <c r="A107" s="30" t="s">
        <v>604</v>
      </c>
    </row>
    <row r="108" spans="1:1" x14ac:dyDescent="0.3">
      <c r="A108" s="30" t="s">
        <v>605</v>
      </c>
    </row>
    <row r="109" spans="1:1" x14ac:dyDescent="0.3">
      <c r="A109" s="30" t="s">
        <v>606</v>
      </c>
    </row>
    <row r="110" spans="1:1" x14ac:dyDescent="0.3">
      <c r="A110" s="30" t="s">
        <v>607</v>
      </c>
    </row>
    <row r="111" spans="1:1" x14ac:dyDescent="0.3">
      <c r="A111" s="30" t="s">
        <v>608</v>
      </c>
    </row>
    <row r="112" spans="1:1" x14ac:dyDescent="0.3">
      <c r="A112" s="30" t="s">
        <v>609</v>
      </c>
    </row>
    <row r="113" spans="1:1" x14ac:dyDescent="0.3">
      <c r="A113" s="30" t="s">
        <v>610</v>
      </c>
    </row>
    <row r="114" spans="1:1" x14ac:dyDescent="0.3">
      <c r="A114" s="30" t="s">
        <v>611</v>
      </c>
    </row>
    <row r="115" spans="1:1" x14ac:dyDescent="0.3">
      <c r="A115" s="30" t="s">
        <v>612</v>
      </c>
    </row>
    <row r="116" spans="1:1" x14ac:dyDescent="0.3">
      <c r="A116" s="30" t="s">
        <v>613</v>
      </c>
    </row>
    <row r="117" spans="1:1" x14ac:dyDescent="0.3">
      <c r="A117" s="30" t="s">
        <v>614</v>
      </c>
    </row>
    <row r="118" spans="1:1" x14ac:dyDescent="0.3">
      <c r="A118" s="30" t="s">
        <v>615</v>
      </c>
    </row>
    <row r="119" spans="1:1" x14ac:dyDescent="0.3">
      <c r="A119" s="30" t="s">
        <v>616</v>
      </c>
    </row>
    <row r="120" spans="1:1" x14ac:dyDescent="0.3">
      <c r="A120" s="30" t="s">
        <v>617</v>
      </c>
    </row>
    <row r="121" spans="1:1" x14ac:dyDescent="0.3">
      <c r="A121" s="30" t="s">
        <v>618</v>
      </c>
    </row>
    <row r="122" spans="1:1" x14ac:dyDescent="0.3">
      <c r="A122" s="30" t="s">
        <v>619</v>
      </c>
    </row>
    <row r="123" spans="1:1" x14ac:dyDescent="0.3">
      <c r="A123" s="30" t="s">
        <v>620</v>
      </c>
    </row>
    <row r="124" spans="1:1" x14ac:dyDescent="0.3">
      <c r="A124" s="30" t="s">
        <v>621</v>
      </c>
    </row>
    <row r="125" spans="1:1" x14ac:dyDescent="0.3">
      <c r="A125" s="30" t="s">
        <v>622</v>
      </c>
    </row>
    <row r="126" spans="1:1" x14ac:dyDescent="0.3">
      <c r="A126" s="30" t="s">
        <v>623</v>
      </c>
    </row>
    <row r="127" spans="1:1" x14ac:dyDescent="0.3">
      <c r="A127" s="30" t="s">
        <v>624</v>
      </c>
    </row>
    <row r="128" spans="1:1" x14ac:dyDescent="0.3">
      <c r="A128" s="30" t="s">
        <v>625</v>
      </c>
    </row>
    <row r="129" spans="1:1" x14ac:dyDescent="0.3">
      <c r="A129" s="30" t="s">
        <v>626</v>
      </c>
    </row>
    <row r="130" spans="1:1" x14ac:dyDescent="0.3">
      <c r="A130" s="30" t="s">
        <v>627</v>
      </c>
    </row>
    <row r="131" spans="1:1" x14ac:dyDescent="0.3">
      <c r="A131" s="30" t="s">
        <v>628</v>
      </c>
    </row>
    <row r="132" spans="1:1" x14ac:dyDescent="0.3">
      <c r="A132" s="30" t="s">
        <v>629</v>
      </c>
    </row>
    <row r="133" spans="1:1" x14ac:dyDescent="0.3">
      <c r="A133" s="30" t="s">
        <v>630</v>
      </c>
    </row>
    <row r="134" spans="1:1" x14ac:dyDescent="0.3">
      <c r="A134" s="30" t="s">
        <v>631</v>
      </c>
    </row>
    <row r="135" spans="1:1" x14ac:dyDescent="0.3">
      <c r="A135" s="30" t="s">
        <v>632</v>
      </c>
    </row>
    <row r="136" spans="1:1" x14ac:dyDescent="0.3">
      <c r="A136" s="30" t="s">
        <v>633</v>
      </c>
    </row>
    <row r="137" spans="1:1" x14ac:dyDescent="0.3">
      <c r="A137" s="30" t="s">
        <v>634</v>
      </c>
    </row>
    <row r="138" spans="1:1" x14ac:dyDescent="0.3">
      <c r="A138" s="30" t="s">
        <v>635</v>
      </c>
    </row>
    <row r="139" spans="1:1" x14ac:dyDescent="0.3">
      <c r="A139" s="30" t="s">
        <v>636</v>
      </c>
    </row>
    <row r="140" spans="1:1" x14ac:dyDescent="0.3">
      <c r="A140" s="30" t="s">
        <v>637</v>
      </c>
    </row>
    <row r="141" spans="1:1" x14ac:dyDescent="0.3">
      <c r="A141" s="30" t="s">
        <v>638</v>
      </c>
    </row>
    <row r="142" spans="1:1" x14ac:dyDescent="0.3">
      <c r="A142" s="30" t="s">
        <v>639</v>
      </c>
    </row>
    <row r="143" spans="1:1" x14ac:dyDescent="0.3">
      <c r="A143" s="30" t="s">
        <v>640</v>
      </c>
    </row>
    <row r="144" spans="1:1" x14ac:dyDescent="0.3">
      <c r="A144" s="30" t="s">
        <v>641</v>
      </c>
    </row>
    <row r="145" spans="1:1" x14ac:dyDescent="0.3">
      <c r="A145" s="30" t="s">
        <v>642</v>
      </c>
    </row>
    <row r="146" spans="1:1" x14ac:dyDescent="0.3">
      <c r="A146" s="30" t="s">
        <v>643</v>
      </c>
    </row>
    <row r="147" spans="1:1" x14ac:dyDescent="0.3">
      <c r="A147" s="30" t="s">
        <v>644</v>
      </c>
    </row>
    <row r="148" spans="1:1" x14ac:dyDescent="0.3">
      <c r="A148" s="30" t="s">
        <v>645</v>
      </c>
    </row>
    <row r="149" spans="1:1" x14ac:dyDescent="0.3">
      <c r="A149" s="30" t="s">
        <v>646</v>
      </c>
    </row>
    <row r="150" spans="1:1" x14ac:dyDescent="0.3">
      <c r="A150" s="30" t="s">
        <v>647</v>
      </c>
    </row>
    <row r="151" spans="1:1" x14ac:dyDescent="0.3">
      <c r="A151" s="30" t="s">
        <v>648</v>
      </c>
    </row>
    <row r="152" spans="1:1" x14ac:dyDescent="0.3">
      <c r="A152" s="30" t="s">
        <v>649</v>
      </c>
    </row>
    <row r="153" spans="1:1" x14ac:dyDescent="0.3">
      <c r="A153" s="30" t="s">
        <v>650</v>
      </c>
    </row>
    <row r="154" spans="1:1" x14ac:dyDescent="0.3">
      <c r="A154" s="30" t="s">
        <v>651</v>
      </c>
    </row>
    <row r="155" spans="1:1" x14ac:dyDescent="0.3">
      <c r="A155" s="30" t="s">
        <v>652</v>
      </c>
    </row>
    <row r="156" spans="1:1" x14ac:dyDescent="0.3">
      <c r="A156" s="30" t="s">
        <v>653</v>
      </c>
    </row>
    <row r="157" spans="1:1" x14ac:dyDescent="0.3">
      <c r="A157" s="30" t="s">
        <v>654</v>
      </c>
    </row>
    <row r="158" spans="1:1" x14ac:dyDescent="0.3">
      <c r="A158" s="30" t="s">
        <v>655</v>
      </c>
    </row>
    <row r="159" spans="1:1" x14ac:dyDescent="0.3">
      <c r="A159" s="30" t="s">
        <v>656</v>
      </c>
    </row>
    <row r="160" spans="1:1" x14ac:dyDescent="0.3">
      <c r="A160" s="30" t="s">
        <v>657</v>
      </c>
    </row>
    <row r="161" spans="1:1" x14ac:dyDescent="0.3">
      <c r="A161" s="30" t="s">
        <v>658</v>
      </c>
    </row>
    <row r="162" spans="1:1" x14ac:dyDescent="0.3">
      <c r="A162" s="30" t="s">
        <v>659</v>
      </c>
    </row>
    <row r="163" spans="1:1" x14ac:dyDescent="0.3">
      <c r="A163" s="30" t="s">
        <v>660</v>
      </c>
    </row>
    <row r="164" spans="1:1" x14ac:dyDescent="0.3">
      <c r="A164" s="30" t="s">
        <v>661</v>
      </c>
    </row>
    <row r="165" spans="1:1" x14ac:dyDescent="0.3">
      <c r="A165" s="30" t="s">
        <v>662</v>
      </c>
    </row>
    <row r="166" spans="1:1" x14ac:dyDescent="0.3">
      <c r="A166" s="30" t="s">
        <v>663</v>
      </c>
    </row>
    <row r="167" spans="1:1" x14ac:dyDescent="0.3">
      <c r="A167" s="30" t="s">
        <v>664</v>
      </c>
    </row>
    <row r="168" spans="1:1" x14ac:dyDescent="0.3">
      <c r="A168" s="30" t="s">
        <v>665</v>
      </c>
    </row>
    <row r="169" spans="1:1" x14ac:dyDescent="0.3">
      <c r="A169" s="30" t="s">
        <v>666</v>
      </c>
    </row>
    <row r="170" spans="1:1" x14ac:dyDescent="0.3">
      <c r="A170" s="30" t="s">
        <v>667</v>
      </c>
    </row>
    <row r="171" spans="1:1" x14ac:dyDescent="0.3">
      <c r="A171" s="30" t="s">
        <v>668</v>
      </c>
    </row>
    <row r="172" spans="1:1" x14ac:dyDescent="0.3">
      <c r="A172" s="30" t="s">
        <v>669</v>
      </c>
    </row>
    <row r="173" spans="1:1" x14ac:dyDescent="0.3">
      <c r="A173" s="30" t="s">
        <v>670</v>
      </c>
    </row>
    <row r="174" spans="1:1" x14ac:dyDescent="0.3">
      <c r="A174" s="30" t="s">
        <v>671</v>
      </c>
    </row>
    <row r="175" spans="1:1" x14ac:dyDescent="0.3">
      <c r="A175" s="30" t="s">
        <v>672</v>
      </c>
    </row>
    <row r="176" spans="1:1" x14ac:dyDescent="0.3">
      <c r="A176" s="30" t="s">
        <v>673</v>
      </c>
    </row>
    <row r="177" spans="1:1" x14ac:dyDescent="0.3">
      <c r="A177" s="30" t="s">
        <v>674</v>
      </c>
    </row>
    <row r="178" spans="1:1" x14ac:dyDescent="0.3">
      <c r="A178" s="30" t="s">
        <v>675</v>
      </c>
    </row>
    <row r="179" spans="1:1" x14ac:dyDescent="0.3">
      <c r="A179" s="30" t="s">
        <v>676</v>
      </c>
    </row>
    <row r="180" spans="1:1" x14ac:dyDescent="0.3">
      <c r="A180" s="30" t="s">
        <v>677</v>
      </c>
    </row>
    <row r="181" spans="1:1" x14ac:dyDescent="0.3">
      <c r="A181" s="30" t="s">
        <v>678</v>
      </c>
    </row>
    <row r="182" spans="1:1" x14ac:dyDescent="0.3">
      <c r="A182" s="30" t="s">
        <v>679</v>
      </c>
    </row>
    <row r="183" spans="1:1" x14ac:dyDescent="0.3">
      <c r="A183" s="30" t="s">
        <v>680</v>
      </c>
    </row>
    <row r="184" spans="1:1" x14ac:dyDescent="0.3">
      <c r="A184" s="30" t="s">
        <v>681</v>
      </c>
    </row>
    <row r="185" spans="1:1" x14ac:dyDescent="0.3">
      <c r="A185" s="30" t="s">
        <v>682</v>
      </c>
    </row>
    <row r="186" spans="1:1" x14ac:dyDescent="0.3">
      <c r="A186" s="30" t="s">
        <v>683</v>
      </c>
    </row>
    <row r="187" spans="1:1" x14ac:dyDescent="0.3">
      <c r="A187" s="30" t="s">
        <v>684</v>
      </c>
    </row>
    <row r="188" spans="1:1" x14ac:dyDescent="0.3">
      <c r="A188" s="30" t="s">
        <v>685</v>
      </c>
    </row>
    <row r="189" spans="1:1" x14ac:dyDescent="0.3">
      <c r="A189" s="30" t="s">
        <v>686</v>
      </c>
    </row>
    <row r="190" spans="1:1" x14ac:dyDescent="0.3">
      <c r="A190" s="30" t="s">
        <v>687</v>
      </c>
    </row>
    <row r="191" spans="1:1" x14ac:dyDescent="0.3">
      <c r="A191" s="30" t="s">
        <v>688</v>
      </c>
    </row>
    <row r="192" spans="1:1" x14ac:dyDescent="0.3">
      <c r="A192" s="30" t="s">
        <v>689</v>
      </c>
    </row>
    <row r="193" spans="1:1" x14ac:dyDescent="0.3">
      <c r="A193" s="30" t="s">
        <v>690</v>
      </c>
    </row>
    <row r="194" spans="1:1" x14ac:dyDescent="0.3">
      <c r="A194" s="30" t="s">
        <v>691</v>
      </c>
    </row>
    <row r="195" spans="1:1" x14ac:dyDescent="0.3">
      <c r="A195" s="30" t="s">
        <v>692</v>
      </c>
    </row>
    <row r="196" spans="1:1" x14ac:dyDescent="0.3">
      <c r="A196" s="30" t="s">
        <v>693</v>
      </c>
    </row>
    <row r="197" spans="1:1" x14ac:dyDescent="0.3">
      <c r="A197" s="30" t="s">
        <v>694</v>
      </c>
    </row>
    <row r="198" spans="1:1" x14ac:dyDescent="0.3">
      <c r="A198" s="30" t="s">
        <v>695</v>
      </c>
    </row>
    <row r="199" spans="1:1" x14ac:dyDescent="0.3">
      <c r="A199" s="30" t="s">
        <v>696</v>
      </c>
    </row>
    <row r="200" spans="1:1" x14ac:dyDescent="0.3">
      <c r="A200" s="30" t="s">
        <v>697</v>
      </c>
    </row>
    <row r="201" spans="1:1" x14ac:dyDescent="0.3">
      <c r="A201" s="30" t="s">
        <v>698</v>
      </c>
    </row>
    <row r="202" spans="1:1" x14ac:dyDescent="0.3">
      <c r="A202" s="30" t="s">
        <v>699</v>
      </c>
    </row>
    <row r="203" spans="1:1" x14ac:dyDescent="0.3">
      <c r="A203" s="30" t="s">
        <v>700</v>
      </c>
    </row>
    <row r="204" spans="1:1" x14ac:dyDescent="0.3">
      <c r="A204" s="30" t="s">
        <v>701</v>
      </c>
    </row>
    <row r="205" spans="1:1" x14ac:dyDescent="0.3">
      <c r="A205" s="30" t="s">
        <v>702</v>
      </c>
    </row>
    <row r="206" spans="1:1" x14ac:dyDescent="0.3">
      <c r="A206" s="30" t="s">
        <v>703</v>
      </c>
    </row>
    <row r="207" spans="1:1" x14ac:dyDescent="0.3">
      <c r="A207" s="30" t="s">
        <v>704</v>
      </c>
    </row>
    <row r="208" spans="1:1" x14ac:dyDescent="0.3">
      <c r="A208" s="30" t="s">
        <v>705</v>
      </c>
    </row>
    <row r="209" spans="1:1" x14ac:dyDescent="0.3">
      <c r="A209" s="30" t="s">
        <v>706</v>
      </c>
    </row>
    <row r="210" spans="1:1" x14ac:dyDescent="0.3">
      <c r="A210" s="30" t="s">
        <v>707</v>
      </c>
    </row>
    <row r="211" spans="1:1" x14ac:dyDescent="0.3">
      <c r="A211" s="30" t="s">
        <v>708</v>
      </c>
    </row>
    <row r="212" spans="1:1" x14ac:dyDescent="0.3">
      <c r="A212" s="30" t="s">
        <v>709</v>
      </c>
    </row>
    <row r="213" spans="1:1" x14ac:dyDescent="0.3">
      <c r="A213" s="30" t="s">
        <v>710</v>
      </c>
    </row>
    <row r="214" spans="1:1" x14ac:dyDescent="0.3">
      <c r="A214" s="30" t="s">
        <v>711</v>
      </c>
    </row>
    <row r="215" spans="1:1" x14ac:dyDescent="0.3">
      <c r="A215" s="30" t="s">
        <v>712</v>
      </c>
    </row>
    <row r="216" spans="1:1" x14ac:dyDescent="0.3">
      <c r="A216" s="30" t="s">
        <v>713</v>
      </c>
    </row>
    <row r="217" spans="1:1" x14ac:dyDescent="0.3">
      <c r="A217" s="30" t="s">
        <v>714</v>
      </c>
    </row>
    <row r="218" spans="1:1" x14ac:dyDescent="0.3">
      <c r="A218" s="30" t="s">
        <v>715</v>
      </c>
    </row>
    <row r="219" spans="1:1" x14ac:dyDescent="0.3">
      <c r="A219" s="30" t="s">
        <v>716</v>
      </c>
    </row>
    <row r="220" spans="1:1" x14ac:dyDescent="0.3">
      <c r="A220" s="30" t="s">
        <v>717</v>
      </c>
    </row>
    <row r="221" spans="1:1" x14ac:dyDescent="0.3">
      <c r="A221" s="30" t="s">
        <v>718</v>
      </c>
    </row>
    <row r="222" spans="1:1" x14ac:dyDescent="0.3">
      <c r="A222" s="30" t="s">
        <v>719</v>
      </c>
    </row>
    <row r="223" spans="1:1" x14ac:dyDescent="0.3">
      <c r="A223" s="30" t="s">
        <v>720</v>
      </c>
    </row>
    <row r="224" spans="1:1" x14ac:dyDescent="0.3">
      <c r="A224" s="30" t="s">
        <v>721</v>
      </c>
    </row>
    <row r="225" spans="1:2" x14ac:dyDescent="0.3">
      <c r="A225" s="30" t="s">
        <v>722</v>
      </c>
    </row>
    <row r="226" spans="1:2" x14ac:dyDescent="0.3">
      <c r="A226" s="30" t="s">
        <v>723</v>
      </c>
    </row>
    <row r="227" spans="1:2" x14ac:dyDescent="0.3">
      <c r="A227" s="30"/>
    </row>
    <row r="228" spans="1:2" x14ac:dyDescent="0.3">
      <c r="A228" s="22" t="s">
        <v>725</v>
      </c>
      <c r="B228" s="23"/>
    </row>
    <row r="229" spans="1:2" x14ac:dyDescent="0.3">
      <c r="A229" s="24" t="s">
        <v>195</v>
      </c>
    </row>
    <row r="230" spans="1:2" x14ac:dyDescent="0.3">
      <c r="A230" s="24" t="s">
        <v>196</v>
      </c>
    </row>
    <row r="231" spans="1:2" x14ac:dyDescent="0.3">
      <c r="A231" s="24" t="s">
        <v>197</v>
      </c>
    </row>
    <row r="232" spans="1:2" x14ac:dyDescent="0.3">
      <c r="A232" s="24" t="s">
        <v>198</v>
      </c>
    </row>
    <row r="233" spans="1:2" x14ac:dyDescent="0.3">
      <c r="A233" s="25" t="s">
        <v>199</v>
      </c>
    </row>
    <row r="234" spans="1:2" x14ac:dyDescent="0.3">
      <c r="A234" s="24" t="s">
        <v>200</v>
      </c>
    </row>
    <row r="235" spans="1:2" x14ac:dyDescent="0.3">
      <c r="A235" s="24" t="s">
        <v>201</v>
      </c>
    </row>
    <row r="236" spans="1:2" x14ac:dyDescent="0.3">
      <c r="A236" s="24" t="s">
        <v>202</v>
      </c>
    </row>
    <row r="237" spans="1:2" x14ac:dyDescent="0.3">
      <c r="A237" s="24" t="s">
        <v>203</v>
      </c>
    </row>
    <row r="238" spans="1:2" x14ac:dyDescent="0.3">
      <c r="A238" s="24" t="s">
        <v>204</v>
      </c>
    </row>
    <row r="239" spans="1:2" x14ac:dyDescent="0.3">
      <c r="A239" s="24" t="s">
        <v>205</v>
      </c>
    </row>
    <row r="240" spans="1:2" x14ac:dyDescent="0.3">
      <c r="A240" s="24" t="s">
        <v>206</v>
      </c>
    </row>
    <row r="241" spans="1:2" x14ac:dyDescent="0.3">
      <c r="A241" s="25" t="s">
        <v>207</v>
      </c>
    </row>
    <row r="242" spans="1:2" x14ac:dyDescent="0.3">
      <c r="A242" s="24"/>
    </row>
    <row r="243" spans="1:2" x14ac:dyDescent="0.3">
      <c r="A243" s="26" t="s">
        <v>726</v>
      </c>
      <c r="B243" s="27"/>
    </row>
    <row r="244" spans="1:2" x14ac:dyDescent="0.3">
      <c r="A244" s="22" t="s">
        <v>229</v>
      </c>
      <c r="B244" s="20" t="s">
        <v>230</v>
      </c>
    </row>
    <row r="245" spans="1:2" x14ac:dyDescent="0.3">
      <c r="A245" t="s">
        <v>231</v>
      </c>
      <c r="B245" s="28">
        <v>0</v>
      </c>
    </row>
    <row r="246" spans="1:2" x14ac:dyDescent="0.3">
      <c r="A246" t="s">
        <v>232</v>
      </c>
      <c r="B246" s="29">
        <v>1</v>
      </c>
    </row>
    <row r="247" spans="1:2" x14ac:dyDescent="0.3">
      <c r="A247" t="s">
        <v>233</v>
      </c>
      <c r="B247" s="29">
        <v>2</v>
      </c>
    </row>
    <row r="248" spans="1:2" x14ac:dyDescent="0.3">
      <c r="A248" t="s">
        <v>234</v>
      </c>
      <c r="B248" s="29">
        <v>3</v>
      </c>
    </row>
    <row r="249" spans="1:2" x14ac:dyDescent="0.3">
      <c r="A249" t="s">
        <v>235</v>
      </c>
      <c r="B249" s="29">
        <v>4</v>
      </c>
    </row>
    <row r="250" spans="1:2" x14ac:dyDescent="0.3">
      <c r="A250" t="s">
        <v>236</v>
      </c>
      <c r="B250" s="29">
        <v>5</v>
      </c>
    </row>
    <row r="251" spans="1:2" x14ac:dyDescent="0.3">
      <c r="A251" t="s">
        <v>237</v>
      </c>
      <c r="B251" s="29">
        <v>6</v>
      </c>
    </row>
    <row r="252" spans="1:2" x14ac:dyDescent="0.3">
      <c r="A252" t="s">
        <v>238</v>
      </c>
      <c r="B252" s="29">
        <v>7</v>
      </c>
    </row>
    <row r="253" spans="1:2" x14ac:dyDescent="0.3">
      <c r="A253" t="s">
        <v>239</v>
      </c>
      <c r="B253" s="29">
        <v>8</v>
      </c>
    </row>
    <row r="254" spans="1:2" x14ac:dyDescent="0.3">
      <c r="A254" t="s">
        <v>240</v>
      </c>
      <c r="B254" s="29">
        <v>9</v>
      </c>
    </row>
    <row r="255" spans="1:2" x14ac:dyDescent="0.3">
      <c r="A255" t="s">
        <v>241</v>
      </c>
      <c r="B255" s="29">
        <v>10</v>
      </c>
    </row>
    <row r="256" spans="1:2" x14ac:dyDescent="0.3">
      <c r="A256" t="s">
        <v>242</v>
      </c>
      <c r="B256" s="29">
        <v>11</v>
      </c>
    </row>
    <row r="257" spans="1:2" x14ac:dyDescent="0.3">
      <c r="A257" t="s">
        <v>243</v>
      </c>
      <c r="B257" s="29">
        <v>12</v>
      </c>
    </row>
    <row r="258" spans="1:2" x14ac:dyDescent="0.3">
      <c r="A258" t="s">
        <v>244</v>
      </c>
      <c r="B258" s="29">
        <v>13</v>
      </c>
    </row>
    <row r="259" spans="1:2" x14ac:dyDescent="0.3">
      <c r="A259" t="s">
        <v>245</v>
      </c>
      <c r="B259" s="29">
        <v>14</v>
      </c>
    </row>
    <row r="260" spans="1:2" x14ac:dyDescent="0.3">
      <c r="A260" t="s">
        <v>246</v>
      </c>
      <c r="B260" s="29">
        <v>15</v>
      </c>
    </row>
    <row r="261" spans="1:2" x14ac:dyDescent="0.3">
      <c r="A261" t="s">
        <v>247</v>
      </c>
      <c r="B261" s="29">
        <v>16</v>
      </c>
    </row>
    <row r="262" spans="1:2" x14ac:dyDescent="0.3">
      <c r="A262" t="s">
        <v>248</v>
      </c>
      <c r="B262" s="29">
        <v>17</v>
      </c>
    </row>
    <row r="263" spans="1:2" x14ac:dyDescent="0.3">
      <c r="A263" t="s">
        <v>249</v>
      </c>
      <c r="B263" s="29">
        <v>18</v>
      </c>
    </row>
    <row r="264" spans="1:2" x14ac:dyDescent="0.3">
      <c r="A264" t="s">
        <v>250</v>
      </c>
      <c r="B264" s="29">
        <v>19</v>
      </c>
    </row>
    <row r="265" spans="1:2" x14ac:dyDescent="0.3">
      <c r="A265" t="s">
        <v>251</v>
      </c>
      <c r="B265" s="29">
        <v>20</v>
      </c>
    </row>
    <row r="266" spans="1:2" x14ac:dyDescent="0.3">
      <c r="A266" t="s">
        <v>252</v>
      </c>
      <c r="B266" s="29">
        <v>21</v>
      </c>
    </row>
    <row r="267" spans="1:2" x14ac:dyDescent="0.3">
      <c r="A267" t="s">
        <v>253</v>
      </c>
      <c r="B267" s="29">
        <v>22</v>
      </c>
    </row>
    <row r="268" spans="1:2" x14ac:dyDescent="0.3">
      <c r="A268" t="s">
        <v>254</v>
      </c>
      <c r="B268" s="29">
        <v>23</v>
      </c>
    </row>
    <row r="269" spans="1:2" x14ac:dyDescent="0.3">
      <c r="A269" t="s">
        <v>255</v>
      </c>
      <c r="B269" s="29">
        <v>24</v>
      </c>
    </row>
    <row r="270" spans="1:2" x14ac:dyDescent="0.3">
      <c r="A270" t="s">
        <v>256</v>
      </c>
      <c r="B270" s="29">
        <v>25</v>
      </c>
    </row>
    <row r="271" spans="1:2" x14ac:dyDescent="0.3">
      <c r="A271" t="s">
        <v>257</v>
      </c>
      <c r="B271" s="29">
        <v>26</v>
      </c>
    </row>
    <row r="272" spans="1:2" x14ac:dyDescent="0.3">
      <c r="A272" t="s">
        <v>258</v>
      </c>
      <c r="B272" s="29">
        <v>27</v>
      </c>
    </row>
    <row r="273" spans="1:2" x14ac:dyDescent="0.3">
      <c r="A273" t="s">
        <v>259</v>
      </c>
      <c r="B273" s="29">
        <v>28</v>
      </c>
    </row>
    <row r="274" spans="1:2" x14ac:dyDescent="0.3">
      <c r="A274" t="s">
        <v>260</v>
      </c>
      <c r="B274" s="29">
        <v>29</v>
      </c>
    </row>
    <row r="275" spans="1:2" x14ac:dyDescent="0.3">
      <c r="A275" t="s">
        <v>261</v>
      </c>
      <c r="B275" s="29">
        <v>30</v>
      </c>
    </row>
    <row r="276" spans="1:2" x14ac:dyDescent="0.3">
      <c r="A276" t="s">
        <v>262</v>
      </c>
      <c r="B276" s="29">
        <v>31</v>
      </c>
    </row>
    <row r="277" spans="1:2" x14ac:dyDescent="0.3">
      <c r="A277" t="s">
        <v>263</v>
      </c>
      <c r="B277" s="29">
        <v>32</v>
      </c>
    </row>
    <row r="278" spans="1:2" x14ac:dyDescent="0.3">
      <c r="A278" t="s">
        <v>264</v>
      </c>
      <c r="B278" s="29">
        <v>33</v>
      </c>
    </row>
    <row r="279" spans="1:2" x14ac:dyDescent="0.3">
      <c r="A279" t="s">
        <v>265</v>
      </c>
      <c r="B279" s="29">
        <v>34</v>
      </c>
    </row>
    <row r="280" spans="1:2" x14ac:dyDescent="0.3">
      <c r="A280" t="s">
        <v>266</v>
      </c>
      <c r="B280" s="29">
        <v>35</v>
      </c>
    </row>
    <row r="281" spans="1:2" x14ac:dyDescent="0.3">
      <c r="A281" t="s">
        <v>267</v>
      </c>
      <c r="B281" s="29">
        <v>36</v>
      </c>
    </row>
    <row r="282" spans="1:2" x14ac:dyDescent="0.3">
      <c r="A282" t="s">
        <v>268</v>
      </c>
      <c r="B282" s="29">
        <v>37</v>
      </c>
    </row>
    <row r="283" spans="1:2" x14ac:dyDescent="0.3">
      <c r="A283" t="s">
        <v>269</v>
      </c>
      <c r="B283" s="29">
        <v>38</v>
      </c>
    </row>
    <row r="284" spans="1:2" x14ac:dyDescent="0.3">
      <c r="A284" t="s">
        <v>270</v>
      </c>
      <c r="B284" s="29">
        <v>39</v>
      </c>
    </row>
    <row r="285" spans="1:2" x14ac:dyDescent="0.3">
      <c r="A285" t="s">
        <v>271</v>
      </c>
      <c r="B285" s="29">
        <v>40</v>
      </c>
    </row>
    <row r="286" spans="1:2" x14ac:dyDescent="0.3">
      <c r="A286" t="s">
        <v>272</v>
      </c>
      <c r="B286" s="29">
        <v>41</v>
      </c>
    </row>
    <row r="287" spans="1:2" x14ac:dyDescent="0.3">
      <c r="A287" t="s">
        <v>273</v>
      </c>
      <c r="B287" s="29">
        <v>42</v>
      </c>
    </row>
    <row r="288" spans="1:2" x14ac:dyDescent="0.3">
      <c r="A288" t="s">
        <v>274</v>
      </c>
      <c r="B288" s="29">
        <v>43</v>
      </c>
    </row>
    <row r="289" spans="1:2" x14ac:dyDescent="0.3">
      <c r="A289" t="s">
        <v>275</v>
      </c>
      <c r="B289" s="29">
        <v>44</v>
      </c>
    </row>
    <row r="290" spans="1:2" x14ac:dyDescent="0.3">
      <c r="A290" t="s">
        <v>276</v>
      </c>
      <c r="B290" s="29">
        <v>45</v>
      </c>
    </row>
    <row r="291" spans="1:2" x14ac:dyDescent="0.3">
      <c r="A291" t="s">
        <v>277</v>
      </c>
      <c r="B291" s="29">
        <v>46</v>
      </c>
    </row>
    <row r="292" spans="1:2" x14ac:dyDescent="0.3">
      <c r="A292" t="s">
        <v>278</v>
      </c>
      <c r="B292" s="29">
        <v>47</v>
      </c>
    </row>
    <row r="293" spans="1:2" x14ac:dyDescent="0.3">
      <c r="A293" t="s">
        <v>279</v>
      </c>
      <c r="B293" s="29">
        <v>48</v>
      </c>
    </row>
    <row r="294" spans="1:2" x14ac:dyDescent="0.3">
      <c r="A294" t="s">
        <v>280</v>
      </c>
      <c r="B294" s="29">
        <v>49</v>
      </c>
    </row>
    <row r="295" spans="1:2" x14ac:dyDescent="0.3">
      <c r="A295" t="s">
        <v>281</v>
      </c>
      <c r="B295" s="29">
        <v>50</v>
      </c>
    </row>
    <row r="296" spans="1:2" x14ac:dyDescent="0.3">
      <c r="A296" t="s">
        <v>282</v>
      </c>
      <c r="B296" s="29">
        <v>51</v>
      </c>
    </row>
    <row r="297" spans="1:2" x14ac:dyDescent="0.3">
      <c r="A297" t="s">
        <v>283</v>
      </c>
      <c r="B297" s="29">
        <v>52</v>
      </c>
    </row>
    <row r="298" spans="1:2" x14ac:dyDescent="0.3">
      <c r="A298" t="s">
        <v>284</v>
      </c>
      <c r="B298" s="29">
        <v>53</v>
      </c>
    </row>
    <row r="299" spans="1:2" x14ac:dyDescent="0.3">
      <c r="A299" t="s">
        <v>285</v>
      </c>
      <c r="B299" s="29">
        <v>54</v>
      </c>
    </row>
    <row r="300" spans="1:2" x14ac:dyDescent="0.3">
      <c r="A300" t="s">
        <v>286</v>
      </c>
      <c r="B300" s="29">
        <v>55</v>
      </c>
    </row>
    <row r="301" spans="1:2" x14ac:dyDescent="0.3">
      <c r="A301" t="s">
        <v>287</v>
      </c>
      <c r="B301" s="29">
        <v>56</v>
      </c>
    </row>
    <row r="302" spans="1:2" x14ac:dyDescent="0.3">
      <c r="A302" t="s">
        <v>288</v>
      </c>
      <c r="B302" s="29">
        <v>57</v>
      </c>
    </row>
    <row r="303" spans="1:2" x14ac:dyDescent="0.3">
      <c r="A303" t="s">
        <v>289</v>
      </c>
      <c r="B303" s="29">
        <v>58</v>
      </c>
    </row>
    <row r="304" spans="1:2" x14ac:dyDescent="0.3">
      <c r="A304" t="s">
        <v>290</v>
      </c>
      <c r="B304" s="29">
        <v>59</v>
      </c>
    </row>
    <row r="305" spans="1:2" x14ac:dyDescent="0.3">
      <c r="A305" t="s">
        <v>291</v>
      </c>
      <c r="B305" s="29">
        <v>60</v>
      </c>
    </row>
    <row r="306" spans="1:2" x14ac:dyDescent="0.3">
      <c r="A306" t="s">
        <v>292</v>
      </c>
      <c r="B306" s="29">
        <v>61</v>
      </c>
    </row>
    <row r="307" spans="1:2" x14ac:dyDescent="0.3">
      <c r="A307" t="s">
        <v>293</v>
      </c>
      <c r="B307" s="29">
        <v>62</v>
      </c>
    </row>
    <row r="308" spans="1:2" x14ac:dyDescent="0.3">
      <c r="A308" t="s">
        <v>294</v>
      </c>
      <c r="B308" s="29">
        <v>63</v>
      </c>
    </row>
    <row r="309" spans="1:2" x14ac:dyDescent="0.3">
      <c r="A309" t="s">
        <v>295</v>
      </c>
      <c r="B309" s="29">
        <v>64</v>
      </c>
    </row>
    <row r="310" spans="1:2" x14ac:dyDescent="0.3">
      <c r="A310" t="s">
        <v>296</v>
      </c>
      <c r="B310" s="29">
        <v>65</v>
      </c>
    </row>
    <row r="311" spans="1:2" x14ac:dyDescent="0.3">
      <c r="A311" t="s">
        <v>297</v>
      </c>
      <c r="B311" s="29">
        <v>66</v>
      </c>
    </row>
    <row r="312" spans="1:2" x14ac:dyDescent="0.3">
      <c r="A312" t="s">
        <v>298</v>
      </c>
      <c r="B312" s="29">
        <v>67</v>
      </c>
    </row>
    <row r="313" spans="1:2" x14ac:dyDescent="0.3">
      <c r="A313" t="s">
        <v>299</v>
      </c>
      <c r="B313" s="29">
        <v>68</v>
      </c>
    </row>
    <row r="314" spans="1:2" x14ac:dyDescent="0.3">
      <c r="A314" t="s">
        <v>300</v>
      </c>
      <c r="B314" s="29">
        <v>69</v>
      </c>
    </row>
    <row r="315" spans="1:2" x14ac:dyDescent="0.3">
      <c r="A315" t="s">
        <v>301</v>
      </c>
      <c r="B315" s="29">
        <v>70</v>
      </c>
    </row>
    <row r="316" spans="1:2" x14ac:dyDescent="0.3">
      <c r="A316" t="s">
        <v>302</v>
      </c>
      <c r="B316" s="29">
        <v>71</v>
      </c>
    </row>
    <row r="317" spans="1:2" x14ac:dyDescent="0.3">
      <c r="A317" t="s">
        <v>303</v>
      </c>
      <c r="B317" s="29">
        <v>72</v>
      </c>
    </row>
    <row r="318" spans="1:2" x14ac:dyDescent="0.3">
      <c r="A318" t="s">
        <v>304</v>
      </c>
      <c r="B318" s="29">
        <v>73</v>
      </c>
    </row>
    <row r="319" spans="1:2" x14ac:dyDescent="0.3">
      <c r="A319" t="s">
        <v>305</v>
      </c>
      <c r="B319" s="29">
        <v>74</v>
      </c>
    </row>
    <row r="320" spans="1:2" x14ac:dyDescent="0.3">
      <c r="A320" t="s">
        <v>306</v>
      </c>
      <c r="B320" s="29">
        <v>75</v>
      </c>
    </row>
    <row r="321" spans="1:2" x14ac:dyDescent="0.3">
      <c r="A321" t="s">
        <v>307</v>
      </c>
      <c r="B321" s="29">
        <v>76</v>
      </c>
    </row>
    <row r="322" spans="1:2" x14ac:dyDescent="0.3">
      <c r="A322" t="s">
        <v>308</v>
      </c>
      <c r="B322" s="29">
        <v>77</v>
      </c>
    </row>
    <row r="323" spans="1:2" x14ac:dyDescent="0.3">
      <c r="A323" t="s">
        <v>309</v>
      </c>
      <c r="B323" s="29">
        <v>78</v>
      </c>
    </row>
    <row r="324" spans="1:2" x14ac:dyDescent="0.3">
      <c r="A324" t="s">
        <v>310</v>
      </c>
      <c r="B324" s="29">
        <v>79</v>
      </c>
    </row>
    <row r="325" spans="1:2" x14ac:dyDescent="0.3">
      <c r="A325" t="s">
        <v>311</v>
      </c>
      <c r="B325" s="29">
        <v>80</v>
      </c>
    </row>
    <row r="326" spans="1:2" x14ac:dyDescent="0.3">
      <c r="A326" t="s">
        <v>312</v>
      </c>
      <c r="B326" s="29">
        <v>81</v>
      </c>
    </row>
    <row r="327" spans="1:2" x14ac:dyDescent="0.3">
      <c r="A327" t="s">
        <v>313</v>
      </c>
      <c r="B327" s="29">
        <v>82</v>
      </c>
    </row>
    <row r="328" spans="1:2" x14ac:dyDescent="0.3">
      <c r="A328" t="s">
        <v>314</v>
      </c>
      <c r="B328" s="29">
        <v>83</v>
      </c>
    </row>
    <row r="329" spans="1:2" x14ac:dyDescent="0.3">
      <c r="A329" t="s">
        <v>315</v>
      </c>
      <c r="B329" s="29">
        <v>84</v>
      </c>
    </row>
    <row r="330" spans="1:2" x14ac:dyDescent="0.3">
      <c r="A330" t="s">
        <v>316</v>
      </c>
      <c r="B330" s="29">
        <v>85</v>
      </c>
    </row>
    <row r="331" spans="1:2" x14ac:dyDescent="0.3">
      <c r="A331" t="s">
        <v>317</v>
      </c>
      <c r="B331" s="29">
        <v>86</v>
      </c>
    </row>
    <row r="332" spans="1:2" x14ac:dyDescent="0.3">
      <c r="A332" t="s">
        <v>318</v>
      </c>
      <c r="B332" s="29">
        <v>87</v>
      </c>
    </row>
    <row r="333" spans="1:2" x14ac:dyDescent="0.3">
      <c r="A333" t="s">
        <v>319</v>
      </c>
      <c r="B333" s="29">
        <v>88</v>
      </c>
    </row>
    <row r="334" spans="1:2" x14ac:dyDescent="0.3">
      <c r="A334" t="s">
        <v>320</v>
      </c>
      <c r="B334" s="29">
        <v>89</v>
      </c>
    </row>
    <row r="335" spans="1:2" x14ac:dyDescent="0.3">
      <c r="A335" t="s">
        <v>321</v>
      </c>
      <c r="B335" s="29">
        <v>90</v>
      </c>
    </row>
    <row r="336" spans="1:2" x14ac:dyDescent="0.3">
      <c r="A336" t="s">
        <v>322</v>
      </c>
      <c r="B336" s="29">
        <v>91</v>
      </c>
    </row>
    <row r="337" spans="1:2" x14ac:dyDescent="0.3">
      <c r="A337" t="s">
        <v>323</v>
      </c>
      <c r="B337" s="29">
        <v>92</v>
      </c>
    </row>
    <row r="338" spans="1:2" x14ac:dyDescent="0.3">
      <c r="A338" t="s">
        <v>324</v>
      </c>
      <c r="B338" s="29">
        <v>93</v>
      </c>
    </row>
    <row r="339" spans="1:2" x14ac:dyDescent="0.3">
      <c r="A339" t="s">
        <v>325</v>
      </c>
      <c r="B339" s="29">
        <v>94</v>
      </c>
    </row>
    <row r="340" spans="1:2" x14ac:dyDescent="0.3">
      <c r="A340" t="s">
        <v>326</v>
      </c>
      <c r="B340" s="29">
        <v>95</v>
      </c>
    </row>
    <row r="341" spans="1:2" x14ac:dyDescent="0.3">
      <c r="A341" t="s">
        <v>327</v>
      </c>
      <c r="B341" s="29">
        <v>96</v>
      </c>
    </row>
    <row r="342" spans="1:2" x14ac:dyDescent="0.3">
      <c r="A342" t="s">
        <v>328</v>
      </c>
      <c r="B342" s="29">
        <v>97</v>
      </c>
    </row>
    <row r="343" spans="1:2" x14ac:dyDescent="0.3">
      <c r="A343" t="s">
        <v>329</v>
      </c>
      <c r="B343" s="29">
        <v>98</v>
      </c>
    </row>
    <row r="344" spans="1:2" x14ac:dyDescent="0.3">
      <c r="A344" t="s">
        <v>330</v>
      </c>
      <c r="B344" s="29">
        <v>99</v>
      </c>
    </row>
    <row r="345" spans="1:2" x14ac:dyDescent="0.3">
      <c r="A345" t="s">
        <v>331</v>
      </c>
      <c r="B345" s="29">
        <v>100</v>
      </c>
    </row>
    <row r="346" spans="1:2" x14ac:dyDescent="0.3">
      <c r="A346" t="s">
        <v>332</v>
      </c>
      <c r="B346" s="29">
        <v>101</v>
      </c>
    </row>
    <row r="347" spans="1:2" x14ac:dyDescent="0.3">
      <c r="A347" t="s">
        <v>333</v>
      </c>
      <c r="B347" s="29">
        <v>102</v>
      </c>
    </row>
    <row r="348" spans="1:2" x14ac:dyDescent="0.3">
      <c r="A348" t="s">
        <v>334</v>
      </c>
      <c r="B348" s="29">
        <v>103</v>
      </c>
    </row>
    <row r="349" spans="1:2" x14ac:dyDescent="0.3">
      <c r="A349" t="s">
        <v>335</v>
      </c>
      <c r="B349" s="29">
        <v>104</v>
      </c>
    </row>
    <row r="350" spans="1:2" x14ac:dyDescent="0.3">
      <c r="A350" t="s">
        <v>336</v>
      </c>
      <c r="B350" s="29">
        <v>105</v>
      </c>
    </row>
    <row r="351" spans="1:2" x14ac:dyDescent="0.3">
      <c r="A351" t="s">
        <v>337</v>
      </c>
      <c r="B351" s="29">
        <v>106</v>
      </c>
    </row>
    <row r="352" spans="1:2" x14ac:dyDescent="0.3">
      <c r="A352" t="s">
        <v>338</v>
      </c>
      <c r="B352" s="29">
        <v>107</v>
      </c>
    </row>
    <row r="353" spans="1:2" x14ac:dyDescent="0.3">
      <c r="A353" t="s">
        <v>339</v>
      </c>
      <c r="B353" s="29">
        <v>108</v>
      </c>
    </row>
    <row r="354" spans="1:2" x14ac:dyDescent="0.3">
      <c r="A354" t="s">
        <v>340</v>
      </c>
      <c r="B354" s="29">
        <v>109</v>
      </c>
    </row>
    <row r="355" spans="1:2" x14ac:dyDescent="0.3">
      <c r="A355" t="s">
        <v>341</v>
      </c>
      <c r="B355" s="29">
        <v>110</v>
      </c>
    </row>
    <row r="356" spans="1:2" x14ac:dyDescent="0.3">
      <c r="A356" t="s">
        <v>342</v>
      </c>
      <c r="B356" s="29">
        <v>111</v>
      </c>
    </row>
    <row r="357" spans="1:2" x14ac:dyDescent="0.3">
      <c r="A357" t="s">
        <v>343</v>
      </c>
      <c r="B357" s="29">
        <v>112</v>
      </c>
    </row>
    <row r="358" spans="1:2" x14ac:dyDescent="0.3">
      <c r="A358" t="s">
        <v>344</v>
      </c>
      <c r="B358" s="29">
        <v>113</v>
      </c>
    </row>
    <row r="359" spans="1:2" x14ac:dyDescent="0.3">
      <c r="A359" t="s">
        <v>345</v>
      </c>
      <c r="B359" s="29">
        <v>114</v>
      </c>
    </row>
    <row r="360" spans="1:2" x14ac:dyDescent="0.3">
      <c r="A360" t="s">
        <v>346</v>
      </c>
      <c r="B360" s="29">
        <v>115</v>
      </c>
    </row>
    <row r="361" spans="1:2" x14ac:dyDescent="0.3">
      <c r="A361" t="s">
        <v>347</v>
      </c>
      <c r="B361" s="29">
        <v>116</v>
      </c>
    </row>
    <row r="362" spans="1:2" x14ac:dyDescent="0.3">
      <c r="A362" t="s">
        <v>348</v>
      </c>
      <c r="B362" s="29">
        <v>117</v>
      </c>
    </row>
    <row r="363" spans="1:2" x14ac:dyDescent="0.3">
      <c r="A363" t="s">
        <v>349</v>
      </c>
      <c r="B363" s="29">
        <v>118</v>
      </c>
    </row>
    <row r="364" spans="1:2" x14ac:dyDescent="0.3">
      <c r="A364" t="s">
        <v>350</v>
      </c>
      <c r="B364" s="29">
        <v>119</v>
      </c>
    </row>
    <row r="365" spans="1:2" x14ac:dyDescent="0.3">
      <c r="A365" t="s">
        <v>351</v>
      </c>
      <c r="B365" s="29">
        <v>120</v>
      </c>
    </row>
    <row r="366" spans="1:2" x14ac:dyDescent="0.3">
      <c r="A366" t="s">
        <v>352</v>
      </c>
      <c r="B366" s="29">
        <v>121</v>
      </c>
    </row>
    <row r="367" spans="1:2" x14ac:dyDescent="0.3">
      <c r="A367" t="s">
        <v>353</v>
      </c>
      <c r="B367" s="29">
        <v>122</v>
      </c>
    </row>
    <row r="368" spans="1:2" x14ac:dyDescent="0.3">
      <c r="A368" t="s">
        <v>354</v>
      </c>
      <c r="B368" s="29">
        <v>123</v>
      </c>
    </row>
    <row r="369" spans="1:2" x14ac:dyDescent="0.3">
      <c r="A369" t="s">
        <v>355</v>
      </c>
      <c r="B369" s="29">
        <v>124</v>
      </c>
    </row>
    <row r="370" spans="1:2" x14ac:dyDescent="0.3">
      <c r="A370" t="s">
        <v>356</v>
      </c>
      <c r="B370" s="29">
        <v>125</v>
      </c>
    </row>
    <row r="371" spans="1:2" x14ac:dyDescent="0.3">
      <c r="A371" t="s">
        <v>357</v>
      </c>
      <c r="B371" s="29">
        <v>126</v>
      </c>
    </row>
    <row r="372" spans="1:2" x14ac:dyDescent="0.3">
      <c r="A372" t="s">
        <v>358</v>
      </c>
      <c r="B372" s="29">
        <v>127</v>
      </c>
    </row>
    <row r="373" spans="1:2" x14ac:dyDescent="0.3">
      <c r="A373" t="s">
        <v>359</v>
      </c>
      <c r="B373" s="29">
        <v>128</v>
      </c>
    </row>
    <row r="374" spans="1:2" x14ac:dyDescent="0.3">
      <c r="A374" t="s">
        <v>360</v>
      </c>
      <c r="B374" s="29">
        <v>129</v>
      </c>
    </row>
    <row r="375" spans="1:2" x14ac:dyDescent="0.3">
      <c r="A375" t="s">
        <v>361</v>
      </c>
      <c r="B375" s="29">
        <v>130</v>
      </c>
    </row>
    <row r="376" spans="1:2" x14ac:dyDescent="0.3">
      <c r="A376" t="s">
        <v>362</v>
      </c>
      <c r="B376" s="29">
        <v>131</v>
      </c>
    </row>
    <row r="377" spans="1:2" x14ac:dyDescent="0.3">
      <c r="A377" t="s">
        <v>363</v>
      </c>
      <c r="B377" s="29">
        <v>132</v>
      </c>
    </row>
    <row r="378" spans="1:2" x14ac:dyDescent="0.3">
      <c r="A378" t="s">
        <v>364</v>
      </c>
      <c r="B378" s="29">
        <v>133</v>
      </c>
    </row>
    <row r="379" spans="1:2" x14ac:dyDescent="0.3">
      <c r="A379" t="s">
        <v>365</v>
      </c>
      <c r="B379" s="29">
        <v>134</v>
      </c>
    </row>
    <row r="380" spans="1:2" x14ac:dyDescent="0.3">
      <c r="A380" t="s">
        <v>366</v>
      </c>
      <c r="B380" s="29">
        <v>135</v>
      </c>
    </row>
    <row r="381" spans="1:2" x14ac:dyDescent="0.3">
      <c r="A381" t="s">
        <v>367</v>
      </c>
      <c r="B381" s="29">
        <v>136</v>
      </c>
    </row>
    <row r="382" spans="1:2" x14ac:dyDescent="0.3">
      <c r="A382" t="s">
        <v>368</v>
      </c>
      <c r="B382" s="29">
        <v>137</v>
      </c>
    </row>
    <row r="383" spans="1:2" x14ac:dyDescent="0.3">
      <c r="A383" t="s">
        <v>369</v>
      </c>
      <c r="B383" s="29">
        <v>138</v>
      </c>
    </row>
    <row r="384" spans="1:2" x14ac:dyDescent="0.3">
      <c r="A384" t="s">
        <v>370</v>
      </c>
      <c r="B384" s="29">
        <v>139</v>
      </c>
    </row>
    <row r="385" spans="1:2" x14ac:dyDescent="0.3">
      <c r="A385" t="s">
        <v>371</v>
      </c>
      <c r="B385" s="29">
        <v>140</v>
      </c>
    </row>
    <row r="386" spans="1:2" x14ac:dyDescent="0.3">
      <c r="A386" t="s">
        <v>372</v>
      </c>
      <c r="B386" s="29">
        <v>141</v>
      </c>
    </row>
    <row r="387" spans="1:2" x14ac:dyDescent="0.3">
      <c r="A387" t="s">
        <v>373</v>
      </c>
      <c r="B387" s="29">
        <v>142</v>
      </c>
    </row>
    <row r="388" spans="1:2" x14ac:dyDescent="0.3">
      <c r="A388" t="s">
        <v>374</v>
      </c>
      <c r="B388" s="29">
        <v>143</v>
      </c>
    </row>
    <row r="389" spans="1:2" x14ac:dyDescent="0.3">
      <c r="A389" t="s">
        <v>375</v>
      </c>
      <c r="B389" s="29">
        <v>144</v>
      </c>
    </row>
    <row r="390" spans="1:2" x14ac:dyDescent="0.3">
      <c r="A390" t="s">
        <v>376</v>
      </c>
      <c r="B390" s="29">
        <v>145</v>
      </c>
    </row>
    <row r="391" spans="1:2" x14ac:dyDescent="0.3">
      <c r="A391" t="s">
        <v>377</v>
      </c>
      <c r="B391" s="29">
        <v>146</v>
      </c>
    </row>
    <row r="392" spans="1:2" x14ac:dyDescent="0.3">
      <c r="A392" t="s">
        <v>378</v>
      </c>
      <c r="B392" s="29">
        <v>147</v>
      </c>
    </row>
    <row r="393" spans="1:2" x14ac:dyDescent="0.3">
      <c r="A393" t="s">
        <v>379</v>
      </c>
      <c r="B393" s="29">
        <v>148</v>
      </c>
    </row>
    <row r="394" spans="1:2" x14ac:dyDescent="0.3">
      <c r="A394" t="s">
        <v>380</v>
      </c>
      <c r="B394" s="29">
        <v>149</v>
      </c>
    </row>
    <row r="395" spans="1:2" x14ac:dyDescent="0.3">
      <c r="A395" t="s">
        <v>381</v>
      </c>
      <c r="B395" s="29">
        <v>150</v>
      </c>
    </row>
    <row r="396" spans="1:2" x14ac:dyDescent="0.3">
      <c r="A396" t="s">
        <v>382</v>
      </c>
      <c r="B396" s="29">
        <v>151</v>
      </c>
    </row>
    <row r="397" spans="1:2" x14ac:dyDescent="0.3">
      <c r="A397" t="s">
        <v>383</v>
      </c>
      <c r="B397" s="29">
        <v>152</v>
      </c>
    </row>
    <row r="398" spans="1:2" x14ac:dyDescent="0.3">
      <c r="A398" t="s">
        <v>384</v>
      </c>
      <c r="B398" s="29">
        <v>153</v>
      </c>
    </row>
    <row r="399" spans="1:2" x14ac:dyDescent="0.3">
      <c r="A399" t="s">
        <v>385</v>
      </c>
      <c r="B399" s="29">
        <v>154</v>
      </c>
    </row>
    <row r="400" spans="1:2" x14ac:dyDescent="0.3">
      <c r="A400" t="s">
        <v>386</v>
      </c>
      <c r="B400" s="29">
        <v>155</v>
      </c>
    </row>
    <row r="401" spans="1:2" x14ac:dyDescent="0.3">
      <c r="A401" t="s">
        <v>387</v>
      </c>
      <c r="B401" s="29">
        <v>156</v>
      </c>
    </row>
    <row r="402" spans="1:2" x14ac:dyDescent="0.3">
      <c r="A402" t="s">
        <v>388</v>
      </c>
      <c r="B402" s="29">
        <v>157</v>
      </c>
    </row>
    <row r="403" spans="1:2" x14ac:dyDescent="0.3">
      <c r="A403" t="s">
        <v>389</v>
      </c>
      <c r="B403" s="29">
        <v>158</v>
      </c>
    </row>
    <row r="404" spans="1:2" x14ac:dyDescent="0.3">
      <c r="A404" t="s">
        <v>390</v>
      </c>
      <c r="B404" s="29">
        <v>159</v>
      </c>
    </row>
    <row r="405" spans="1:2" x14ac:dyDescent="0.3">
      <c r="A405" t="s">
        <v>391</v>
      </c>
      <c r="B405" s="29">
        <v>160</v>
      </c>
    </row>
    <row r="406" spans="1:2" x14ac:dyDescent="0.3">
      <c r="A406" t="s">
        <v>392</v>
      </c>
      <c r="B406" s="29">
        <v>161</v>
      </c>
    </row>
    <row r="407" spans="1:2" x14ac:dyDescent="0.3">
      <c r="A407" t="s">
        <v>393</v>
      </c>
      <c r="B407" s="29">
        <v>162</v>
      </c>
    </row>
    <row r="408" spans="1:2" x14ac:dyDescent="0.3">
      <c r="A408" t="s">
        <v>394</v>
      </c>
      <c r="B408" s="29">
        <v>163</v>
      </c>
    </row>
    <row r="409" spans="1:2" x14ac:dyDescent="0.3">
      <c r="A409" t="s">
        <v>395</v>
      </c>
      <c r="B409" s="29">
        <v>164</v>
      </c>
    </row>
    <row r="410" spans="1:2" x14ac:dyDescent="0.3">
      <c r="A410" t="s">
        <v>396</v>
      </c>
      <c r="B410" s="29">
        <v>165</v>
      </c>
    </row>
    <row r="411" spans="1:2" x14ac:dyDescent="0.3">
      <c r="A411" t="s">
        <v>397</v>
      </c>
      <c r="B411" s="29">
        <v>166</v>
      </c>
    </row>
    <row r="412" spans="1:2" x14ac:dyDescent="0.3">
      <c r="A412" t="s">
        <v>398</v>
      </c>
      <c r="B412" s="29">
        <v>167</v>
      </c>
    </row>
    <row r="413" spans="1:2" x14ac:dyDescent="0.3">
      <c r="A413" t="s">
        <v>399</v>
      </c>
      <c r="B413" s="29">
        <v>168</v>
      </c>
    </row>
    <row r="414" spans="1:2" x14ac:dyDescent="0.3">
      <c r="A414" t="s">
        <v>400</v>
      </c>
      <c r="B414" s="29">
        <v>169</v>
      </c>
    </row>
    <row r="415" spans="1:2" x14ac:dyDescent="0.3">
      <c r="A415" t="s">
        <v>401</v>
      </c>
      <c r="B415" s="29">
        <v>170</v>
      </c>
    </row>
    <row r="416" spans="1:2" x14ac:dyDescent="0.3">
      <c r="A416" t="s">
        <v>402</v>
      </c>
      <c r="B416" s="29">
        <v>171</v>
      </c>
    </row>
    <row r="417" spans="1:2" x14ac:dyDescent="0.3">
      <c r="A417" t="s">
        <v>403</v>
      </c>
      <c r="B417" s="29">
        <v>172</v>
      </c>
    </row>
    <row r="418" spans="1:2" x14ac:dyDescent="0.3">
      <c r="A418" t="s">
        <v>404</v>
      </c>
      <c r="B418" s="29">
        <v>173</v>
      </c>
    </row>
    <row r="419" spans="1:2" x14ac:dyDescent="0.3">
      <c r="A419" t="s">
        <v>405</v>
      </c>
      <c r="B419" s="29">
        <v>174</v>
      </c>
    </row>
    <row r="420" spans="1:2" x14ac:dyDescent="0.3">
      <c r="A420" t="s">
        <v>406</v>
      </c>
      <c r="B420" s="29">
        <v>175</v>
      </c>
    </row>
    <row r="421" spans="1:2" x14ac:dyDescent="0.3">
      <c r="A421" t="s">
        <v>407</v>
      </c>
      <c r="B421" s="29">
        <v>176</v>
      </c>
    </row>
    <row r="422" spans="1:2" x14ac:dyDescent="0.3">
      <c r="A422" t="s">
        <v>408</v>
      </c>
      <c r="B422" s="29">
        <v>177</v>
      </c>
    </row>
    <row r="423" spans="1:2" x14ac:dyDescent="0.3">
      <c r="A423" t="s">
        <v>409</v>
      </c>
      <c r="B423" s="29">
        <v>178</v>
      </c>
    </row>
    <row r="424" spans="1:2" x14ac:dyDescent="0.3">
      <c r="A424" t="s">
        <v>410</v>
      </c>
      <c r="B424" s="29">
        <v>179</v>
      </c>
    </row>
    <row r="425" spans="1:2" x14ac:dyDescent="0.3">
      <c r="A425" t="s">
        <v>411</v>
      </c>
      <c r="B425" s="29">
        <v>180</v>
      </c>
    </row>
    <row r="426" spans="1:2" x14ac:dyDescent="0.3">
      <c r="A426" t="s">
        <v>412</v>
      </c>
      <c r="B426" s="29">
        <v>181</v>
      </c>
    </row>
    <row r="427" spans="1:2" x14ac:dyDescent="0.3">
      <c r="A427" t="s">
        <v>413</v>
      </c>
      <c r="B427" s="29">
        <v>182</v>
      </c>
    </row>
    <row r="428" spans="1:2" x14ac:dyDescent="0.3">
      <c r="A428" t="s">
        <v>414</v>
      </c>
      <c r="B428" s="29">
        <v>183</v>
      </c>
    </row>
    <row r="429" spans="1:2" x14ac:dyDescent="0.3">
      <c r="A429" t="s">
        <v>415</v>
      </c>
      <c r="B429" s="29">
        <v>184</v>
      </c>
    </row>
    <row r="430" spans="1:2" x14ac:dyDescent="0.3">
      <c r="A430" t="s">
        <v>416</v>
      </c>
      <c r="B430" s="29">
        <v>185</v>
      </c>
    </row>
    <row r="431" spans="1:2" x14ac:dyDescent="0.3">
      <c r="A431" t="s">
        <v>417</v>
      </c>
      <c r="B431" s="29">
        <v>186</v>
      </c>
    </row>
    <row r="432" spans="1:2" x14ac:dyDescent="0.3">
      <c r="A432" t="s">
        <v>418</v>
      </c>
      <c r="B432" s="29">
        <v>187</v>
      </c>
    </row>
    <row r="433" spans="1:2" x14ac:dyDescent="0.3">
      <c r="A433" t="s">
        <v>419</v>
      </c>
      <c r="B433" s="29">
        <v>188</v>
      </c>
    </row>
    <row r="434" spans="1:2" x14ac:dyDescent="0.3">
      <c r="A434" t="s">
        <v>420</v>
      </c>
      <c r="B434" s="29">
        <v>189</v>
      </c>
    </row>
    <row r="435" spans="1:2" x14ac:dyDescent="0.3">
      <c r="A435" t="s">
        <v>421</v>
      </c>
      <c r="B435" s="29">
        <v>190</v>
      </c>
    </row>
    <row r="436" spans="1:2" x14ac:dyDescent="0.3">
      <c r="A436" t="s">
        <v>422</v>
      </c>
      <c r="B436" s="29">
        <v>191</v>
      </c>
    </row>
    <row r="437" spans="1:2" x14ac:dyDescent="0.3">
      <c r="A437" t="s">
        <v>423</v>
      </c>
      <c r="B437" s="29">
        <v>192</v>
      </c>
    </row>
    <row r="438" spans="1:2" x14ac:dyDescent="0.3">
      <c r="A438" t="s">
        <v>424</v>
      </c>
      <c r="B438" s="29">
        <v>193</v>
      </c>
    </row>
    <row r="439" spans="1:2" x14ac:dyDescent="0.3">
      <c r="A439" t="s">
        <v>425</v>
      </c>
      <c r="B439" s="29">
        <v>194</v>
      </c>
    </row>
    <row r="440" spans="1:2" x14ac:dyDescent="0.3">
      <c r="A440" t="s">
        <v>426</v>
      </c>
      <c r="B440" s="29">
        <v>195</v>
      </c>
    </row>
    <row r="441" spans="1:2" x14ac:dyDescent="0.3">
      <c r="A441" t="s">
        <v>427</v>
      </c>
      <c r="B441" s="29">
        <v>196</v>
      </c>
    </row>
    <row r="442" spans="1:2" x14ac:dyDescent="0.3">
      <c r="A442" t="s">
        <v>428</v>
      </c>
      <c r="B442" s="29">
        <v>197</v>
      </c>
    </row>
    <row r="443" spans="1:2" x14ac:dyDescent="0.3">
      <c r="A443" t="s">
        <v>429</v>
      </c>
      <c r="B443" s="29">
        <v>198</v>
      </c>
    </row>
    <row r="444" spans="1:2" x14ac:dyDescent="0.3">
      <c r="A444" t="s">
        <v>430</v>
      </c>
      <c r="B444" s="29">
        <v>199</v>
      </c>
    </row>
    <row r="445" spans="1:2" x14ac:dyDescent="0.3">
      <c r="A445" t="s">
        <v>431</v>
      </c>
      <c r="B445" s="29">
        <v>200</v>
      </c>
    </row>
    <row r="446" spans="1:2" x14ac:dyDescent="0.3">
      <c r="A446" t="s">
        <v>432</v>
      </c>
      <c r="B446" s="29">
        <v>201</v>
      </c>
    </row>
    <row r="447" spans="1:2" x14ac:dyDescent="0.3">
      <c r="A447" t="s">
        <v>433</v>
      </c>
      <c r="B447" s="29">
        <v>202</v>
      </c>
    </row>
    <row r="448" spans="1:2" x14ac:dyDescent="0.3">
      <c r="A448" t="s">
        <v>434</v>
      </c>
      <c r="B448" s="29">
        <v>203</v>
      </c>
    </row>
    <row r="449" spans="1:2" x14ac:dyDescent="0.3">
      <c r="A449" t="s">
        <v>435</v>
      </c>
      <c r="B449" s="29">
        <v>204</v>
      </c>
    </row>
    <row r="450" spans="1:2" x14ac:dyDescent="0.3">
      <c r="A450" t="s">
        <v>436</v>
      </c>
      <c r="B450" s="29">
        <v>205</v>
      </c>
    </row>
    <row r="451" spans="1:2" x14ac:dyDescent="0.3">
      <c r="A451" t="s">
        <v>437</v>
      </c>
      <c r="B451" s="29">
        <v>206</v>
      </c>
    </row>
    <row r="452" spans="1:2" x14ac:dyDescent="0.3">
      <c r="A452" t="s">
        <v>438</v>
      </c>
      <c r="B452" s="29">
        <v>207</v>
      </c>
    </row>
    <row r="453" spans="1:2" x14ac:dyDescent="0.3">
      <c r="A453" t="s">
        <v>439</v>
      </c>
      <c r="B453" s="29">
        <v>208</v>
      </c>
    </row>
    <row r="454" spans="1:2" x14ac:dyDescent="0.3">
      <c r="A454" t="s">
        <v>440</v>
      </c>
      <c r="B454" s="29">
        <v>209</v>
      </c>
    </row>
    <row r="455" spans="1:2" x14ac:dyDescent="0.3">
      <c r="A455" t="s">
        <v>441</v>
      </c>
      <c r="B455" s="29">
        <v>210</v>
      </c>
    </row>
    <row r="456" spans="1:2" x14ac:dyDescent="0.3">
      <c r="A456" t="s">
        <v>442</v>
      </c>
      <c r="B456" s="29">
        <v>211</v>
      </c>
    </row>
    <row r="457" spans="1:2" x14ac:dyDescent="0.3">
      <c r="A457" t="s">
        <v>443</v>
      </c>
      <c r="B457" s="29">
        <v>212</v>
      </c>
    </row>
    <row r="458" spans="1:2" x14ac:dyDescent="0.3">
      <c r="A458" t="s">
        <v>444</v>
      </c>
      <c r="B458" s="29">
        <v>213</v>
      </c>
    </row>
    <row r="459" spans="1:2" x14ac:dyDescent="0.3">
      <c r="A459" t="s">
        <v>445</v>
      </c>
      <c r="B459" s="29">
        <v>214</v>
      </c>
    </row>
    <row r="460" spans="1:2" x14ac:dyDescent="0.3">
      <c r="A460" t="s">
        <v>446</v>
      </c>
      <c r="B460" s="29">
        <v>215</v>
      </c>
    </row>
    <row r="461" spans="1:2" x14ac:dyDescent="0.3">
      <c r="A461" t="s">
        <v>447</v>
      </c>
      <c r="B461" s="29">
        <v>216</v>
      </c>
    </row>
    <row r="462" spans="1:2" x14ac:dyDescent="0.3">
      <c r="A462" t="s">
        <v>448</v>
      </c>
      <c r="B462" s="29">
        <v>217</v>
      </c>
    </row>
    <row r="463" spans="1:2" x14ac:dyDescent="0.3">
      <c r="A463" t="s">
        <v>449</v>
      </c>
      <c r="B463" s="29">
        <v>218</v>
      </c>
    </row>
    <row r="464" spans="1:2" x14ac:dyDescent="0.3">
      <c r="A464" t="s">
        <v>450</v>
      </c>
      <c r="B464" s="29">
        <v>219</v>
      </c>
    </row>
    <row r="465" spans="1:2" x14ac:dyDescent="0.3">
      <c r="A465" t="s">
        <v>451</v>
      </c>
      <c r="B465" s="29">
        <v>220</v>
      </c>
    </row>
    <row r="466" spans="1:2" x14ac:dyDescent="0.3">
      <c r="A466" t="s">
        <v>452</v>
      </c>
      <c r="B466" s="29">
        <v>221</v>
      </c>
    </row>
    <row r="467" spans="1:2" x14ac:dyDescent="0.3">
      <c r="A467" t="s">
        <v>453</v>
      </c>
      <c r="B467" s="29">
        <v>222</v>
      </c>
    </row>
    <row r="468" spans="1:2" x14ac:dyDescent="0.3">
      <c r="A468" t="s">
        <v>454</v>
      </c>
      <c r="B468" s="29">
        <v>223</v>
      </c>
    </row>
    <row r="469" spans="1:2" x14ac:dyDescent="0.3">
      <c r="A469" t="s">
        <v>455</v>
      </c>
      <c r="B469" s="29">
        <v>224</v>
      </c>
    </row>
    <row r="470" spans="1:2" x14ac:dyDescent="0.3">
      <c r="A470" t="s">
        <v>456</v>
      </c>
      <c r="B470" s="29">
        <v>225</v>
      </c>
    </row>
    <row r="471" spans="1:2" x14ac:dyDescent="0.3">
      <c r="A471" t="s">
        <v>457</v>
      </c>
      <c r="B471" s="29">
        <v>226</v>
      </c>
    </row>
    <row r="472" spans="1:2" x14ac:dyDescent="0.3">
      <c r="A472" t="s">
        <v>458</v>
      </c>
      <c r="B472" s="29">
        <v>227</v>
      </c>
    </row>
    <row r="473" spans="1:2" x14ac:dyDescent="0.3">
      <c r="A473" t="s">
        <v>459</v>
      </c>
      <c r="B473" s="29">
        <v>228</v>
      </c>
    </row>
    <row r="474" spans="1:2" x14ac:dyDescent="0.3">
      <c r="A474" t="s">
        <v>460</v>
      </c>
      <c r="B474" s="29">
        <v>229</v>
      </c>
    </row>
    <row r="475" spans="1:2" x14ac:dyDescent="0.3">
      <c r="A475" t="s">
        <v>461</v>
      </c>
      <c r="B475" s="29">
        <v>230</v>
      </c>
    </row>
    <row r="476" spans="1:2" x14ac:dyDescent="0.3">
      <c r="A476" t="s">
        <v>462</v>
      </c>
      <c r="B476" s="29">
        <v>231</v>
      </c>
    </row>
    <row r="477" spans="1:2" x14ac:dyDescent="0.3">
      <c r="A477" t="s">
        <v>463</v>
      </c>
      <c r="B477" s="29">
        <v>232</v>
      </c>
    </row>
    <row r="478" spans="1:2" x14ac:dyDescent="0.3">
      <c r="A478" t="s">
        <v>464</v>
      </c>
      <c r="B478" s="29">
        <v>233</v>
      </c>
    </row>
    <row r="479" spans="1:2" x14ac:dyDescent="0.3">
      <c r="A479" t="s">
        <v>465</v>
      </c>
      <c r="B479" s="29">
        <v>234</v>
      </c>
    </row>
    <row r="480" spans="1:2" x14ac:dyDescent="0.3">
      <c r="A480" t="s">
        <v>466</v>
      </c>
      <c r="B480" s="29">
        <v>235</v>
      </c>
    </row>
    <row r="481" spans="1:2" x14ac:dyDescent="0.3">
      <c r="A481" t="s">
        <v>467</v>
      </c>
      <c r="B481" s="29">
        <v>236</v>
      </c>
    </row>
    <row r="482" spans="1:2" x14ac:dyDescent="0.3">
      <c r="A482" t="s">
        <v>468</v>
      </c>
      <c r="B482" s="29">
        <v>237</v>
      </c>
    </row>
    <row r="483" spans="1:2" x14ac:dyDescent="0.3">
      <c r="A483" t="s">
        <v>469</v>
      </c>
      <c r="B483" s="29">
        <v>238</v>
      </c>
    </row>
    <row r="484" spans="1:2" x14ac:dyDescent="0.3">
      <c r="A484" t="s">
        <v>470</v>
      </c>
      <c r="B484" s="29">
        <v>239</v>
      </c>
    </row>
    <row r="485" spans="1:2" x14ac:dyDescent="0.3">
      <c r="A485" t="s">
        <v>471</v>
      </c>
      <c r="B485" s="29">
        <v>240</v>
      </c>
    </row>
    <row r="486" spans="1:2" x14ac:dyDescent="0.3">
      <c r="A486" t="s">
        <v>472</v>
      </c>
      <c r="B486" s="29">
        <v>241</v>
      </c>
    </row>
    <row r="487" spans="1:2" x14ac:dyDescent="0.3">
      <c r="A487" t="s">
        <v>473</v>
      </c>
      <c r="B487" s="29">
        <v>242</v>
      </c>
    </row>
    <row r="488" spans="1:2" x14ac:dyDescent="0.3">
      <c r="A488" t="s">
        <v>474</v>
      </c>
      <c r="B488" s="29">
        <v>243</v>
      </c>
    </row>
    <row r="489" spans="1:2" x14ac:dyDescent="0.3">
      <c r="A489" t="s">
        <v>475</v>
      </c>
      <c r="B489" s="29">
        <v>244</v>
      </c>
    </row>
    <row r="490" spans="1:2" x14ac:dyDescent="0.3">
      <c r="A490" t="s">
        <v>476</v>
      </c>
      <c r="B490" s="29">
        <v>245</v>
      </c>
    </row>
    <row r="491" spans="1:2" x14ac:dyDescent="0.3">
      <c r="A491" t="s">
        <v>477</v>
      </c>
      <c r="B491" s="29">
        <v>246</v>
      </c>
    </row>
    <row r="492" spans="1:2" x14ac:dyDescent="0.3">
      <c r="A492" t="s">
        <v>478</v>
      </c>
      <c r="B492" s="29">
        <v>247</v>
      </c>
    </row>
    <row r="493" spans="1:2" x14ac:dyDescent="0.3">
      <c r="A493" t="s">
        <v>479</v>
      </c>
      <c r="B493" s="29">
        <v>248</v>
      </c>
    </row>
    <row r="494" spans="1:2" x14ac:dyDescent="0.3">
      <c r="A494" t="s">
        <v>480</v>
      </c>
      <c r="B494" s="29">
        <v>249</v>
      </c>
    </row>
    <row r="495" spans="1:2" x14ac:dyDescent="0.3">
      <c r="A495" t="s">
        <v>481</v>
      </c>
      <c r="B495" s="29">
        <v>250</v>
      </c>
    </row>
    <row r="496" spans="1:2" x14ac:dyDescent="0.3">
      <c r="A496" t="s">
        <v>482</v>
      </c>
      <c r="B496" s="29">
        <v>251</v>
      </c>
    </row>
    <row r="497" spans="1:2" x14ac:dyDescent="0.3">
      <c r="A497" t="s">
        <v>483</v>
      </c>
      <c r="B497" s="29">
        <v>252</v>
      </c>
    </row>
    <row r="498" spans="1:2" x14ac:dyDescent="0.3">
      <c r="A498" t="s">
        <v>484</v>
      </c>
      <c r="B498" s="29">
        <v>253</v>
      </c>
    </row>
    <row r="499" spans="1:2" x14ac:dyDescent="0.3">
      <c r="A499" t="s">
        <v>485</v>
      </c>
      <c r="B499" s="29">
        <v>254</v>
      </c>
    </row>
    <row r="500" spans="1:2" x14ac:dyDescent="0.3">
      <c r="A500" t="s">
        <v>486</v>
      </c>
      <c r="B500" s="29">
        <v>255</v>
      </c>
    </row>
    <row r="501" spans="1:2" x14ac:dyDescent="0.3">
      <c r="A501" t="s">
        <v>487</v>
      </c>
      <c r="B501" s="29">
        <v>256</v>
      </c>
    </row>
    <row r="502" spans="1:2" x14ac:dyDescent="0.3">
      <c r="A502" t="s">
        <v>488</v>
      </c>
      <c r="B502" s="29">
        <v>257</v>
      </c>
    </row>
    <row r="503" spans="1:2" x14ac:dyDescent="0.3">
      <c r="A503" t="s">
        <v>489</v>
      </c>
      <c r="B503" s="29">
        <v>258</v>
      </c>
    </row>
    <row r="504" spans="1:2" x14ac:dyDescent="0.3">
      <c r="A504" t="s">
        <v>490</v>
      </c>
      <c r="B504" s="29">
        <v>259</v>
      </c>
    </row>
    <row r="505" spans="1:2" x14ac:dyDescent="0.3">
      <c r="A505" t="s">
        <v>491</v>
      </c>
      <c r="B505" s="29">
        <v>260</v>
      </c>
    </row>
    <row r="506" spans="1:2" x14ac:dyDescent="0.3">
      <c r="A506" t="s">
        <v>492</v>
      </c>
      <c r="B506" s="29">
        <v>261</v>
      </c>
    </row>
    <row r="507" spans="1:2" x14ac:dyDescent="0.3">
      <c r="A507" t="s">
        <v>493</v>
      </c>
      <c r="B507" s="29">
        <v>262</v>
      </c>
    </row>
    <row r="508" spans="1:2" x14ac:dyDescent="0.3">
      <c r="A508" t="s">
        <v>494</v>
      </c>
      <c r="B508" s="29">
        <v>263</v>
      </c>
    </row>
    <row r="509" spans="1:2" x14ac:dyDescent="0.3">
      <c r="A509" t="s">
        <v>495</v>
      </c>
      <c r="B509" s="29">
        <v>264</v>
      </c>
    </row>
    <row r="510" spans="1:2" x14ac:dyDescent="0.3">
      <c r="A510" t="s">
        <v>526</v>
      </c>
      <c r="B510" s="29">
        <v>265</v>
      </c>
    </row>
    <row r="511" spans="1:2" x14ac:dyDescent="0.3">
      <c r="A511" t="s">
        <v>527</v>
      </c>
      <c r="B511" s="29">
        <v>266</v>
      </c>
    </row>
    <row r="512" spans="1:2" x14ac:dyDescent="0.3">
      <c r="A512" t="s">
        <v>528</v>
      </c>
      <c r="B512" s="29">
        <v>267</v>
      </c>
    </row>
    <row r="513" spans="1:2" x14ac:dyDescent="0.3">
      <c r="A513" t="s">
        <v>529</v>
      </c>
      <c r="B513" s="29">
        <v>268</v>
      </c>
    </row>
    <row r="514" spans="1:2" x14ac:dyDescent="0.3">
      <c r="A514" t="s">
        <v>530</v>
      </c>
      <c r="B514" s="29">
        <v>269</v>
      </c>
    </row>
    <row r="515" spans="1:2" x14ac:dyDescent="0.3">
      <c r="B515" s="29"/>
    </row>
  </sheetData>
  <sortState xmlns:xlrd2="http://schemas.microsoft.com/office/spreadsheetml/2017/richdata2" ref="A2:E31">
    <sortCondition ref="A2:A3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0"/>
  <sheetViews>
    <sheetView workbookViewId="0">
      <pane ySplit="1" topLeftCell="A2" activePane="bottomLeft" state="frozen"/>
      <selection pane="bottomLeft"/>
    </sheetView>
  </sheetViews>
  <sheetFormatPr defaultColWidth="8.88671875" defaultRowHeight="12" x14ac:dyDescent="0.25"/>
  <cols>
    <col min="1" max="1" width="44.6640625" style="2" customWidth="1"/>
    <col min="2" max="2" width="8.5546875" style="2" customWidth="1"/>
    <col min="3" max="3" width="26.88671875" style="2" customWidth="1"/>
    <col min="4" max="4" width="4.109375" style="2" customWidth="1"/>
    <col min="5" max="5" width="53.44140625" style="2" bestFit="1" customWidth="1"/>
    <col min="6" max="6" width="6.6640625" style="2" customWidth="1"/>
    <col min="7" max="7" width="16.109375" style="6" customWidth="1"/>
    <col min="8" max="8" width="10" style="6" customWidth="1"/>
    <col min="9" max="9" width="12" style="6" customWidth="1"/>
    <col min="10" max="10" width="8.33203125" style="2" customWidth="1"/>
    <col min="11" max="11" width="9.33203125" style="2" customWidth="1"/>
    <col min="12" max="12" width="7.109375" style="31" customWidth="1"/>
    <col min="13" max="13" width="8.6640625" style="31" customWidth="1"/>
    <col min="14" max="14" width="8.33203125" style="31" customWidth="1"/>
    <col min="15" max="15" width="9.33203125" style="31" customWidth="1"/>
    <col min="16" max="16" width="9.109375" style="31"/>
    <col min="17" max="17" width="10.5546875" style="31" customWidth="1"/>
    <col min="18" max="18" width="11.6640625" style="31" customWidth="1"/>
    <col min="19" max="19" width="10.6640625" style="31" customWidth="1"/>
    <col min="20" max="20" width="10" style="31" customWidth="1"/>
    <col min="21" max="21" width="9.109375" style="31"/>
    <col min="22" max="22" width="7.33203125" style="31" customWidth="1"/>
    <col min="23" max="23" width="6.33203125" style="2" customWidth="1"/>
    <col min="24" max="24" width="8.88671875" style="2"/>
    <col min="25" max="25" width="9.109375" style="2" customWidth="1"/>
    <col min="26" max="26" width="6" style="2" bestFit="1" customWidth="1"/>
    <col min="27" max="27" width="10.5546875" style="2" customWidth="1"/>
    <col min="28" max="36" width="8.88671875" style="2"/>
    <col min="37" max="37" width="8.6640625" style="2" customWidth="1"/>
    <col min="38" max="16384" width="8.88671875" style="2"/>
  </cols>
  <sheetData>
    <row r="1" spans="1:37" s="9" customFormat="1" ht="37.799999999999997" x14ac:dyDescent="0.3">
      <c r="A1" s="3" t="s">
        <v>2</v>
      </c>
      <c r="B1" s="3" t="s">
        <v>3</v>
      </c>
      <c r="C1" s="3" t="s">
        <v>8</v>
      </c>
      <c r="D1" s="3" t="s">
        <v>21</v>
      </c>
      <c r="E1" s="3" t="s">
        <v>5</v>
      </c>
      <c r="F1" s="3" t="s">
        <v>193</v>
      </c>
      <c r="G1" s="4" t="s">
        <v>192</v>
      </c>
      <c r="H1" s="4" t="s">
        <v>0</v>
      </c>
      <c r="I1" s="4" t="s">
        <v>1</v>
      </c>
      <c r="J1" s="3" t="s">
        <v>4</v>
      </c>
      <c r="K1" s="3" t="s">
        <v>6</v>
      </c>
      <c r="L1" s="32" t="s">
        <v>498</v>
      </c>
      <c r="M1" s="32" t="s">
        <v>513</v>
      </c>
      <c r="N1" s="32" t="s">
        <v>500</v>
      </c>
      <c r="O1" s="32" t="s">
        <v>517</v>
      </c>
      <c r="P1" s="32" t="s">
        <v>511</v>
      </c>
      <c r="Q1" s="32" t="s">
        <v>508</v>
      </c>
      <c r="R1" s="32" t="s">
        <v>515</v>
      </c>
      <c r="S1" s="32" t="s">
        <v>520</v>
      </c>
      <c r="T1" s="32" t="s">
        <v>506</v>
      </c>
      <c r="U1" s="32" t="s">
        <v>503</v>
      </c>
      <c r="V1" s="32" t="s">
        <v>518</v>
      </c>
      <c r="W1" s="3" t="s">
        <v>7</v>
      </c>
      <c r="X1" s="3" t="s">
        <v>9</v>
      </c>
      <c r="Y1" s="3" t="s">
        <v>186</v>
      </c>
      <c r="Z1" s="3" t="s">
        <v>10</v>
      </c>
      <c r="AA1" s="3" t="s">
        <v>11</v>
      </c>
      <c r="AB1" s="19" t="s">
        <v>12</v>
      </c>
      <c r="AC1" s="19" t="s">
        <v>13</v>
      </c>
      <c r="AD1" s="19" t="s">
        <v>14</v>
      </c>
      <c r="AE1" s="19" t="s">
        <v>15</v>
      </c>
      <c r="AF1" s="19" t="s">
        <v>16</v>
      </c>
      <c r="AG1" s="19" t="s">
        <v>17</v>
      </c>
      <c r="AH1" s="19" t="s">
        <v>18</v>
      </c>
      <c r="AI1" s="19" t="s">
        <v>19</v>
      </c>
      <c r="AJ1" s="19" t="s">
        <v>20</v>
      </c>
      <c r="AK1" s="56" t="s">
        <v>755</v>
      </c>
    </row>
    <row r="2" spans="1:37" s="7" customFormat="1" x14ac:dyDescent="0.25">
      <c r="A2" s="8" t="s">
        <v>22</v>
      </c>
      <c r="B2" s="8">
        <v>2.3E-2</v>
      </c>
      <c r="C2" s="8" t="s">
        <v>25</v>
      </c>
      <c r="D2" s="8">
        <v>1</v>
      </c>
      <c r="E2" s="8" t="s">
        <v>24</v>
      </c>
      <c r="F2" s="8">
        <v>81</v>
      </c>
      <c r="G2" s="10">
        <v>25550000604012</v>
      </c>
      <c r="H2" s="10">
        <v>255500006</v>
      </c>
      <c r="I2" s="10">
        <v>25550000612</v>
      </c>
      <c r="J2" s="8" t="s">
        <v>23</v>
      </c>
      <c r="K2" s="8">
        <v>0</v>
      </c>
      <c r="L2" s="63">
        <v>5</v>
      </c>
      <c r="M2" s="63">
        <v>0</v>
      </c>
      <c r="N2" s="63">
        <v>1</v>
      </c>
      <c r="O2" s="63">
        <v>1</v>
      </c>
      <c r="P2" s="63">
        <v>1</v>
      </c>
      <c r="Q2" s="63" t="s">
        <v>747</v>
      </c>
      <c r="R2" s="63">
        <v>4</v>
      </c>
      <c r="S2" s="63">
        <v>2</v>
      </c>
      <c r="T2" s="63">
        <v>4</v>
      </c>
      <c r="U2" s="63" t="s">
        <v>748</v>
      </c>
      <c r="V2" s="63">
        <v>0</v>
      </c>
      <c r="W2" s="8">
        <v>1</v>
      </c>
      <c r="X2" s="8">
        <v>10.3</v>
      </c>
      <c r="Y2" s="8">
        <v>48.742738600000003</v>
      </c>
      <c r="Z2" s="8">
        <v>10.3</v>
      </c>
      <c r="AA2" s="8">
        <v>48.742738559999999</v>
      </c>
      <c r="AB2" s="7" t="s">
        <v>26</v>
      </c>
      <c r="AC2" s="7" t="s">
        <v>27</v>
      </c>
      <c r="AD2" s="7" t="s">
        <v>28</v>
      </c>
      <c r="AE2" s="7" t="s">
        <v>29</v>
      </c>
      <c r="AF2" s="7" t="s">
        <v>30</v>
      </c>
      <c r="AK2" s="7">
        <v>2.6094400000000002</v>
      </c>
    </row>
    <row r="3" spans="1:37" s="7" customFormat="1" x14ac:dyDescent="0.25">
      <c r="A3" s="8" t="s">
        <v>22</v>
      </c>
      <c r="B3" s="8">
        <v>2.3E-2</v>
      </c>
      <c r="C3" s="8" t="s">
        <v>25</v>
      </c>
      <c r="D3" s="8">
        <v>2</v>
      </c>
      <c r="E3" s="8" t="s">
        <v>24</v>
      </c>
      <c r="F3" s="8">
        <v>81</v>
      </c>
      <c r="G3" s="10">
        <v>25550000702006</v>
      </c>
      <c r="H3" s="10">
        <v>255500007</v>
      </c>
      <c r="I3" s="10">
        <v>25550000712</v>
      </c>
      <c r="J3" s="8" t="s">
        <v>31</v>
      </c>
      <c r="K3" s="8">
        <v>0</v>
      </c>
      <c r="L3" s="63">
        <v>17</v>
      </c>
      <c r="M3" s="63">
        <v>0</v>
      </c>
      <c r="N3" s="63">
        <v>2</v>
      </c>
      <c r="O3" s="63">
        <v>2</v>
      </c>
      <c r="P3" s="63">
        <v>1</v>
      </c>
      <c r="Q3" s="63" t="s">
        <v>747</v>
      </c>
      <c r="R3" s="63">
        <v>4</v>
      </c>
      <c r="S3" s="63">
        <v>2</v>
      </c>
      <c r="T3" s="63">
        <v>4</v>
      </c>
      <c r="U3" s="63" t="s">
        <v>748</v>
      </c>
      <c r="V3" s="63">
        <v>1</v>
      </c>
      <c r="W3" s="8">
        <v>0</v>
      </c>
      <c r="X3" s="8">
        <v>-1.5</v>
      </c>
      <c r="Y3" s="8">
        <v>1223.4814699999999</v>
      </c>
      <c r="Z3" s="8">
        <v>21.55</v>
      </c>
      <c r="AA3" s="8">
        <v>811.30331475829996</v>
      </c>
      <c r="AB3" s="7" t="s">
        <v>34</v>
      </c>
      <c r="AC3" s="7" t="s">
        <v>27</v>
      </c>
      <c r="AD3" s="7" t="s">
        <v>28</v>
      </c>
      <c r="AE3" s="7" t="s">
        <v>29</v>
      </c>
      <c r="AF3" s="7" t="s">
        <v>33</v>
      </c>
      <c r="AG3" s="7" t="s">
        <v>30</v>
      </c>
      <c r="AK3" s="7">
        <v>3.3025899999999999</v>
      </c>
    </row>
    <row r="4" spans="1:37" s="7" customFormat="1" x14ac:dyDescent="0.25">
      <c r="A4" s="8" t="s">
        <v>22</v>
      </c>
      <c r="B4" s="8">
        <v>2.3E-2</v>
      </c>
      <c r="C4" s="8" t="s">
        <v>25</v>
      </c>
      <c r="D4" s="8">
        <v>2</v>
      </c>
      <c r="E4" s="8" t="s">
        <v>24</v>
      </c>
      <c r="F4" s="8">
        <v>81</v>
      </c>
      <c r="G4" s="10">
        <v>25550000701003</v>
      </c>
      <c r="H4" s="10">
        <v>255500007</v>
      </c>
      <c r="I4" s="10">
        <v>25550000712</v>
      </c>
      <c r="J4" s="8" t="s">
        <v>31</v>
      </c>
      <c r="K4" s="8">
        <v>0</v>
      </c>
      <c r="L4" s="63">
        <v>17</v>
      </c>
      <c r="M4" s="63">
        <v>0</v>
      </c>
      <c r="N4" s="63">
        <v>2</v>
      </c>
      <c r="O4" s="63">
        <v>2</v>
      </c>
      <c r="P4" s="63">
        <v>1</v>
      </c>
      <c r="Q4" s="63" t="s">
        <v>747</v>
      </c>
      <c r="R4" s="63">
        <v>4</v>
      </c>
      <c r="S4" s="63">
        <v>2</v>
      </c>
      <c r="T4" s="63">
        <v>4</v>
      </c>
      <c r="U4" s="63" t="s">
        <v>748</v>
      </c>
      <c r="V4" s="63">
        <v>1</v>
      </c>
      <c r="W4" s="8">
        <v>0</v>
      </c>
      <c r="X4" s="8">
        <v>44.6</v>
      </c>
      <c r="Y4" s="8">
        <v>842.485455</v>
      </c>
      <c r="Z4" s="8">
        <v>21.55</v>
      </c>
      <c r="AA4" s="8">
        <v>811.30331475829996</v>
      </c>
      <c r="AB4" s="7" t="s">
        <v>32</v>
      </c>
      <c r="AC4" s="7" t="s">
        <v>27</v>
      </c>
      <c r="AD4" s="7" t="s">
        <v>28</v>
      </c>
      <c r="AE4" s="7" t="s">
        <v>29</v>
      </c>
      <c r="AF4" s="7" t="s">
        <v>33</v>
      </c>
      <c r="AG4" s="7" t="s">
        <v>30</v>
      </c>
      <c r="AK4" s="7">
        <v>3.3025899999999999</v>
      </c>
    </row>
    <row r="5" spans="1:37" s="7" customFormat="1" x14ac:dyDescent="0.25">
      <c r="A5" s="8" t="s">
        <v>22</v>
      </c>
      <c r="B5" s="8">
        <v>2.3E-2</v>
      </c>
      <c r="C5" s="8" t="s">
        <v>25</v>
      </c>
      <c r="D5" s="8">
        <v>2</v>
      </c>
      <c r="E5" s="8" t="s">
        <v>24</v>
      </c>
      <c r="F5" s="8">
        <v>81</v>
      </c>
      <c r="G5" s="10">
        <v>25550000901003</v>
      </c>
      <c r="H5" s="10">
        <v>255500009</v>
      </c>
      <c r="I5" s="10">
        <v>25550000912</v>
      </c>
      <c r="J5" s="8" t="s">
        <v>35</v>
      </c>
      <c r="K5" s="8">
        <v>0</v>
      </c>
      <c r="L5" s="63">
        <v>8</v>
      </c>
      <c r="M5" s="63">
        <v>0</v>
      </c>
      <c r="N5" s="63">
        <v>2</v>
      </c>
      <c r="O5" s="63">
        <v>1</v>
      </c>
      <c r="P5" s="63">
        <v>1</v>
      </c>
      <c r="Q5" s="63" t="s">
        <v>747</v>
      </c>
      <c r="R5" s="63">
        <v>4</v>
      </c>
      <c r="S5" s="63">
        <v>2</v>
      </c>
      <c r="T5" s="63">
        <v>4</v>
      </c>
      <c r="U5" s="63" t="s">
        <v>748</v>
      </c>
      <c r="V5" s="63">
        <v>1</v>
      </c>
      <c r="W5" s="8">
        <v>0</v>
      </c>
      <c r="X5" s="8">
        <v>-10.1</v>
      </c>
      <c r="Y5" s="8">
        <v>136.68883400000001</v>
      </c>
      <c r="Z5" s="8">
        <v>-0.45</v>
      </c>
      <c r="AA5" s="8">
        <v>54.862282650499999</v>
      </c>
      <c r="AB5" s="7" t="s">
        <v>36</v>
      </c>
      <c r="AC5" s="7" t="s">
        <v>27</v>
      </c>
      <c r="AD5" s="7" t="s">
        <v>28</v>
      </c>
      <c r="AE5" s="7" t="s">
        <v>29</v>
      </c>
      <c r="AF5" s="7" t="s">
        <v>30</v>
      </c>
      <c r="AK5" s="7">
        <v>2.79176</v>
      </c>
    </row>
    <row r="6" spans="1:37" s="7" customFormat="1" x14ac:dyDescent="0.25">
      <c r="A6" s="8" t="s">
        <v>22</v>
      </c>
      <c r="B6" s="8">
        <v>2.3E-2</v>
      </c>
      <c r="C6" s="8" t="s">
        <v>25</v>
      </c>
      <c r="D6" s="8">
        <v>2</v>
      </c>
      <c r="E6" s="8" t="s">
        <v>24</v>
      </c>
      <c r="F6" s="8">
        <v>81</v>
      </c>
      <c r="G6" s="10">
        <v>25550000904012</v>
      </c>
      <c r="H6" s="10">
        <v>255500009</v>
      </c>
      <c r="I6" s="10">
        <v>25550000912</v>
      </c>
      <c r="J6" s="8" t="s">
        <v>35</v>
      </c>
      <c r="K6" s="8">
        <v>0</v>
      </c>
      <c r="L6" s="63">
        <v>8</v>
      </c>
      <c r="M6" s="63">
        <v>0</v>
      </c>
      <c r="N6" s="63">
        <v>2</v>
      </c>
      <c r="O6" s="63">
        <v>1</v>
      </c>
      <c r="P6" s="63">
        <v>1</v>
      </c>
      <c r="Q6" s="63" t="s">
        <v>747</v>
      </c>
      <c r="R6" s="63">
        <v>4</v>
      </c>
      <c r="S6" s="63">
        <v>2</v>
      </c>
      <c r="T6" s="63">
        <v>4</v>
      </c>
      <c r="U6" s="63" t="s">
        <v>748</v>
      </c>
      <c r="V6" s="63">
        <v>1</v>
      </c>
      <c r="W6" s="8">
        <v>0</v>
      </c>
      <c r="X6" s="8">
        <v>9.1999999999999993</v>
      </c>
      <c r="Y6" s="8">
        <v>3.01682161</v>
      </c>
      <c r="Z6" s="8">
        <v>-0.45</v>
      </c>
      <c r="AA6" s="8">
        <v>54.862282650499999</v>
      </c>
      <c r="AB6" s="7" t="s">
        <v>37</v>
      </c>
      <c r="AC6" s="7" t="s">
        <v>27</v>
      </c>
      <c r="AD6" s="7" t="s">
        <v>28</v>
      </c>
      <c r="AE6" s="7" t="s">
        <v>29</v>
      </c>
      <c r="AF6" s="7" t="s">
        <v>30</v>
      </c>
      <c r="AK6" s="7">
        <v>2.79176</v>
      </c>
    </row>
    <row r="7" spans="1:37" s="7" customFormat="1" x14ac:dyDescent="0.25">
      <c r="A7" s="8" t="s">
        <v>22</v>
      </c>
      <c r="B7" s="8">
        <v>2.3E-2</v>
      </c>
      <c r="C7" s="8" t="s">
        <v>25</v>
      </c>
      <c r="D7" s="8">
        <v>1</v>
      </c>
      <c r="E7" s="8" t="s">
        <v>24</v>
      </c>
      <c r="F7" s="8">
        <v>81</v>
      </c>
      <c r="G7" s="10">
        <v>303400001001001</v>
      </c>
      <c r="H7" s="10">
        <v>303400001</v>
      </c>
      <c r="I7" s="10">
        <v>30340000112</v>
      </c>
      <c r="J7" s="8" t="s">
        <v>86</v>
      </c>
      <c r="K7" s="8">
        <v>0</v>
      </c>
      <c r="L7" s="63">
        <v>12</v>
      </c>
      <c r="M7" s="63">
        <v>0</v>
      </c>
      <c r="N7" s="63">
        <v>1</v>
      </c>
      <c r="O7" s="63">
        <v>2</v>
      </c>
      <c r="P7" s="63">
        <v>1</v>
      </c>
      <c r="Q7" s="63" t="s">
        <v>753</v>
      </c>
      <c r="R7" s="63">
        <v>1</v>
      </c>
      <c r="S7" s="63">
        <v>2</v>
      </c>
      <c r="T7" s="63">
        <v>4</v>
      </c>
      <c r="U7" s="63" t="s">
        <v>752</v>
      </c>
      <c r="V7" s="63">
        <v>0</v>
      </c>
      <c r="W7" s="8">
        <v>2</v>
      </c>
      <c r="X7" s="8">
        <v>3</v>
      </c>
      <c r="Y7" s="8">
        <v>162.80760799999999</v>
      </c>
      <c r="Z7" s="8">
        <v>3</v>
      </c>
      <c r="AA7" s="8">
        <v>162.80760772310001</v>
      </c>
      <c r="AB7" s="7" t="s">
        <v>87</v>
      </c>
      <c r="AC7" s="7" t="s">
        <v>88</v>
      </c>
      <c r="AK7" s="7">
        <v>4.2580999999999998</v>
      </c>
    </row>
    <row r="8" spans="1:37" s="7" customFormat="1" x14ac:dyDescent="0.25">
      <c r="A8" s="8" t="s">
        <v>22</v>
      </c>
      <c r="B8" s="8">
        <v>2.3E-2</v>
      </c>
      <c r="C8" s="8" t="s">
        <v>25</v>
      </c>
      <c r="D8" s="8">
        <v>2</v>
      </c>
      <c r="E8" s="8" t="s">
        <v>24</v>
      </c>
      <c r="F8" s="8">
        <v>81</v>
      </c>
      <c r="G8" s="10">
        <v>303500001001003</v>
      </c>
      <c r="H8" s="10">
        <v>303500001</v>
      </c>
      <c r="I8" s="10">
        <v>30350000112</v>
      </c>
      <c r="J8" s="8" t="s">
        <v>89</v>
      </c>
      <c r="K8" s="8">
        <v>0</v>
      </c>
      <c r="L8" s="63">
        <v>334</v>
      </c>
      <c r="M8" s="63">
        <v>0</v>
      </c>
      <c r="N8" s="63">
        <v>2</v>
      </c>
      <c r="O8" s="63">
        <v>2</v>
      </c>
      <c r="P8" s="63">
        <v>1</v>
      </c>
      <c r="Q8" s="63" t="s">
        <v>747</v>
      </c>
      <c r="R8" s="63">
        <v>4</v>
      </c>
      <c r="S8" s="63">
        <v>1</v>
      </c>
      <c r="T8" s="63">
        <v>4</v>
      </c>
      <c r="U8" s="63" t="s">
        <v>748</v>
      </c>
      <c r="V8" s="63">
        <v>0</v>
      </c>
      <c r="W8" s="8">
        <v>0</v>
      </c>
      <c r="X8" s="8">
        <v>-0.997</v>
      </c>
      <c r="Y8" s="8">
        <v>14.508481099999999</v>
      </c>
      <c r="Z8" s="8">
        <v>4.7519999999999998</v>
      </c>
      <c r="AA8" s="8">
        <v>14.7829922191</v>
      </c>
      <c r="AB8" s="7" t="s">
        <v>90</v>
      </c>
      <c r="AC8" s="7" t="s">
        <v>91</v>
      </c>
      <c r="AD8" s="7" t="s">
        <v>92</v>
      </c>
      <c r="AE8" s="7" t="s">
        <v>93</v>
      </c>
      <c r="AF8" s="7" t="s">
        <v>94</v>
      </c>
      <c r="AG8" s="7" t="s">
        <v>95</v>
      </c>
      <c r="AK8" s="7">
        <v>6.81114</v>
      </c>
    </row>
    <row r="9" spans="1:37" s="7" customFormat="1" x14ac:dyDescent="0.25">
      <c r="A9" s="8" t="s">
        <v>22</v>
      </c>
      <c r="B9" s="8">
        <v>2.3E-2</v>
      </c>
      <c r="C9" s="8" t="s">
        <v>25</v>
      </c>
      <c r="D9" s="8">
        <v>2</v>
      </c>
      <c r="E9" s="8" t="s">
        <v>24</v>
      </c>
      <c r="F9" s="8">
        <v>81</v>
      </c>
      <c r="G9" s="10">
        <v>303500001002006</v>
      </c>
      <c r="H9" s="10">
        <v>303500001</v>
      </c>
      <c r="I9" s="10">
        <v>30350000112</v>
      </c>
      <c r="J9" s="8" t="s">
        <v>89</v>
      </c>
      <c r="K9" s="8">
        <v>0</v>
      </c>
      <c r="L9" s="63">
        <v>334</v>
      </c>
      <c r="M9" s="63">
        <v>0</v>
      </c>
      <c r="N9" s="63">
        <v>2</v>
      </c>
      <c r="O9" s="63">
        <v>2</v>
      </c>
      <c r="P9" s="63">
        <v>1</v>
      </c>
      <c r="Q9" s="63" t="s">
        <v>747</v>
      </c>
      <c r="R9" s="63">
        <v>4</v>
      </c>
      <c r="S9" s="63">
        <v>1</v>
      </c>
      <c r="T9" s="63">
        <v>4</v>
      </c>
      <c r="U9" s="63" t="s">
        <v>748</v>
      </c>
      <c r="V9" s="63">
        <v>0</v>
      </c>
      <c r="W9" s="8">
        <v>0</v>
      </c>
      <c r="X9" s="8">
        <v>10.5</v>
      </c>
      <c r="Y9" s="8">
        <v>23.136099399999999</v>
      </c>
      <c r="Z9" s="8">
        <v>4.7519999999999998</v>
      </c>
      <c r="AA9" s="8">
        <v>14.7829922191</v>
      </c>
      <c r="AB9" s="7" t="s">
        <v>96</v>
      </c>
      <c r="AC9" s="7" t="s">
        <v>91</v>
      </c>
      <c r="AD9" s="7" t="s">
        <v>92</v>
      </c>
      <c r="AE9" s="7" t="s">
        <v>93</v>
      </c>
      <c r="AF9" s="7" t="s">
        <v>94</v>
      </c>
      <c r="AG9" s="7" t="s">
        <v>95</v>
      </c>
      <c r="AK9" s="7">
        <v>6.81114</v>
      </c>
    </row>
    <row r="10" spans="1:37" s="7" customFormat="1" x14ac:dyDescent="0.25">
      <c r="A10" s="8" t="s">
        <v>22</v>
      </c>
      <c r="B10" s="8">
        <v>2.3E-2</v>
      </c>
      <c r="C10" s="8" t="s">
        <v>25</v>
      </c>
      <c r="D10" s="8">
        <v>2</v>
      </c>
      <c r="E10" s="8" t="s">
        <v>24</v>
      </c>
      <c r="F10" s="8">
        <v>81</v>
      </c>
      <c r="G10" s="10">
        <v>303500002001003</v>
      </c>
      <c r="H10" s="10">
        <v>303500002</v>
      </c>
      <c r="I10" s="10">
        <v>30350000212</v>
      </c>
      <c r="J10" s="8" t="s">
        <v>89</v>
      </c>
      <c r="K10" s="8">
        <v>0</v>
      </c>
      <c r="L10" s="63">
        <v>370</v>
      </c>
      <c r="M10" s="63">
        <v>0</v>
      </c>
      <c r="N10" s="63">
        <v>2</v>
      </c>
      <c r="O10" s="63">
        <v>2</v>
      </c>
      <c r="P10" s="63">
        <v>1</v>
      </c>
      <c r="Q10" s="63" t="s">
        <v>747</v>
      </c>
      <c r="R10" s="63">
        <v>4</v>
      </c>
      <c r="S10" s="63">
        <v>1</v>
      </c>
      <c r="T10" s="63">
        <v>4</v>
      </c>
      <c r="U10" s="63" t="s">
        <v>748</v>
      </c>
      <c r="V10" s="63">
        <v>0</v>
      </c>
      <c r="W10" s="8">
        <v>0</v>
      </c>
      <c r="X10" s="8">
        <v>-5.4</v>
      </c>
      <c r="Y10" s="8">
        <v>15.6025004</v>
      </c>
      <c r="Z10" s="8">
        <v>5.5</v>
      </c>
      <c r="AA10" s="8">
        <v>18.136179828900001</v>
      </c>
      <c r="AB10" s="7" t="s">
        <v>90</v>
      </c>
      <c r="AC10" s="7" t="s">
        <v>91</v>
      </c>
      <c r="AD10" s="7" t="s">
        <v>92</v>
      </c>
      <c r="AE10" s="7" t="s">
        <v>93</v>
      </c>
      <c r="AF10" s="7" t="s">
        <v>94</v>
      </c>
      <c r="AG10" s="7" t="s">
        <v>95</v>
      </c>
      <c r="AK10" s="7">
        <v>6.9135</v>
      </c>
    </row>
    <row r="11" spans="1:37" s="7" customFormat="1" x14ac:dyDescent="0.25">
      <c r="A11" s="8" t="s">
        <v>22</v>
      </c>
      <c r="B11" s="8">
        <v>2.3E-2</v>
      </c>
      <c r="C11" s="8" t="s">
        <v>25</v>
      </c>
      <c r="D11" s="8">
        <v>2</v>
      </c>
      <c r="E11" s="8" t="s">
        <v>24</v>
      </c>
      <c r="F11" s="8">
        <v>81</v>
      </c>
      <c r="G11" s="10">
        <v>303500002002006</v>
      </c>
      <c r="H11" s="10">
        <v>303500002</v>
      </c>
      <c r="I11" s="10">
        <v>30350000212</v>
      </c>
      <c r="J11" s="8" t="s">
        <v>89</v>
      </c>
      <c r="K11" s="8">
        <v>0</v>
      </c>
      <c r="L11" s="63">
        <v>370</v>
      </c>
      <c r="M11" s="63">
        <v>0</v>
      </c>
      <c r="N11" s="63">
        <v>2</v>
      </c>
      <c r="O11" s="63">
        <v>2</v>
      </c>
      <c r="P11" s="63">
        <v>1</v>
      </c>
      <c r="Q11" s="63" t="s">
        <v>747</v>
      </c>
      <c r="R11" s="63">
        <v>4</v>
      </c>
      <c r="S11" s="63">
        <v>1</v>
      </c>
      <c r="T11" s="63">
        <v>4</v>
      </c>
      <c r="U11" s="63" t="s">
        <v>748</v>
      </c>
      <c r="V11" s="63">
        <v>0</v>
      </c>
      <c r="W11" s="8">
        <v>0</v>
      </c>
      <c r="X11" s="8">
        <v>16.399999999999999</v>
      </c>
      <c r="Y11" s="8">
        <v>30.580902300000002</v>
      </c>
      <c r="Z11" s="8">
        <v>5.5</v>
      </c>
      <c r="AA11" s="8">
        <v>18.136179828900001</v>
      </c>
      <c r="AB11" s="7" t="s">
        <v>96</v>
      </c>
      <c r="AC11" s="7" t="s">
        <v>91</v>
      </c>
      <c r="AD11" s="7" t="s">
        <v>92</v>
      </c>
      <c r="AE11" s="7" t="s">
        <v>93</v>
      </c>
      <c r="AF11" s="7" t="s">
        <v>94</v>
      </c>
      <c r="AG11" s="7" t="s">
        <v>95</v>
      </c>
      <c r="AK11" s="7">
        <v>6.9135</v>
      </c>
    </row>
    <row r="12" spans="1:37" s="7" customFormat="1" x14ac:dyDescent="0.25">
      <c r="A12" s="8" t="s">
        <v>22</v>
      </c>
      <c r="B12" s="8">
        <v>2.3E-2</v>
      </c>
      <c r="C12" s="8" t="s">
        <v>25</v>
      </c>
      <c r="D12" s="8">
        <v>2</v>
      </c>
      <c r="E12" s="8" t="s">
        <v>24</v>
      </c>
      <c r="F12" s="8">
        <v>81</v>
      </c>
      <c r="G12" s="10">
        <v>303500003001003</v>
      </c>
      <c r="H12" s="10">
        <v>303500003</v>
      </c>
      <c r="I12" s="10">
        <v>30350000312</v>
      </c>
      <c r="J12" s="8" t="s">
        <v>89</v>
      </c>
      <c r="K12" s="8">
        <v>0</v>
      </c>
      <c r="L12" s="63">
        <v>30</v>
      </c>
      <c r="M12" s="63">
        <v>0</v>
      </c>
      <c r="N12" s="63">
        <v>2</v>
      </c>
      <c r="O12" s="63">
        <v>2</v>
      </c>
      <c r="P12" s="63">
        <v>1</v>
      </c>
      <c r="Q12" s="63" t="s">
        <v>747</v>
      </c>
      <c r="R12" s="63">
        <v>4</v>
      </c>
      <c r="S12" s="63">
        <v>1</v>
      </c>
      <c r="T12" s="63">
        <v>4</v>
      </c>
      <c r="U12" s="63" t="s">
        <v>748</v>
      </c>
      <c r="V12" s="63">
        <v>0</v>
      </c>
      <c r="W12" s="8">
        <v>0</v>
      </c>
      <c r="X12" s="8">
        <v>7</v>
      </c>
      <c r="Y12" s="8">
        <v>66.096901900000006</v>
      </c>
      <c r="Z12" s="8">
        <v>9.85</v>
      </c>
      <c r="AA12" s="8">
        <v>60.286930935000001</v>
      </c>
      <c r="AB12" s="7" t="s">
        <v>90</v>
      </c>
      <c r="AC12" s="7" t="s">
        <v>91</v>
      </c>
      <c r="AD12" s="7" t="s">
        <v>92</v>
      </c>
      <c r="AE12" s="7" t="s">
        <v>93</v>
      </c>
      <c r="AF12" s="7" t="s">
        <v>94</v>
      </c>
      <c r="AG12" s="7" t="s">
        <v>95</v>
      </c>
      <c r="AK12" s="7">
        <v>4.4012000000000002</v>
      </c>
    </row>
    <row r="13" spans="1:37" s="7" customFormat="1" x14ac:dyDescent="0.25">
      <c r="A13" s="8" t="s">
        <v>22</v>
      </c>
      <c r="B13" s="8">
        <v>2.3E-2</v>
      </c>
      <c r="C13" s="8" t="s">
        <v>25</v>
      </c>
      <c r="D13" s="8">
        <v>2</v>
      </c>
      <c r="E13" s="8" t="s">
        <v>24</v>
      </c>
      <c r="F13" s="8">
        <v>81</v>
      </c>
      <c r="G13" s="10">
        <v>303500003002006</v>
      </c>
      <c r="H13" s="10">
        <v>303500003</v>
      </c>
      <c r="I13" s="10">
        <v>30350000312</v>
      </c>
      <c r="J13" s="8" t="s">
        <v>89</v>
      </c>
      <c r="K13" s="8">
        <v>0</v>
      </c>
      <c r="L13" s="63">
        <v>30</v>
      </c>
      <c r="M13" s="63">
        <v>0</v>
      </c>
      <c r="N13" s="63">
        <v>2</v>
      </c>
      <c r="O13" s="63">
        <v>2</v>
      </c>
      <c r="P13" s="63">
        <v>1</v>
      </c>
      <c r="Q13" s="63" t="s">
        <v>747</v>
      </c>
      <c r="R13" s="63">
        <v>4</v>
      </c>
      <c r="S13" s="63">
        <v>1</v>
      </c>
      <c r="T13" s="63">
        <v>4</v>
      </c>
      <c r="U13" s="63" t="s">
        <v>748</v>
      </c>
      <c r="V13" s="63">
        <v>0</v>
      </c>
      <c r="W13" s="8">
        <v>0</v>
      </c>
      <c r="X13" s="8">
        <v>12.7</v>
      </c>
      <c r="Y13" s="8">
        <v>87.422507100000004</v>
      </c>
      <c r="Z13" s="8">
        <v>9.85</v>
      </c>
      <c r="AA13" s="8">
        <v>60.286930935000001</v>
      </c>
      <c r="AB13" s="7" t="s">
        <v>96</v>
      </c>
      <c r="AC13" s="7" t="s">
        <v>91</v>
      </c>
      <c r="AD13" s="7" t="s">
        <v>92</v>
      </c>
      <c r="AE13" s="7" t="s">
        <v>93</v>
      </c>
      <c r="AF13" s="7" t="s">
        <v>94</v>
      </c>
      <c r="AG13" s="7" t="s">
        <v>95</v>
      </c>
      <c r="AK13" s="7">
        <v>4.4012000000000002</v>
      </c>
    </row>
    <row r="14" spans="1:37" s="7" customFormat="1" x14ac:dyDescent="0.25">
      <c r="A14" s="8" t="s">
        <v>22</v>
      </c>
      <c r="B14" s="8">
        <v>2.3E-2</v>
      </c>
      <c r="C14" s="8" t="s">
        <v>25</v>
      </c>
      <c r="D14" s="8">
        <v>3</v>
      </c>
      <c r="E14" s="8" t="s">
        <v>24</v>
      </c>
      <c r="F14" s="8">
        <v>81</v>
      </c>
      <c r="G14" s="10">
        <v>303600001002006</v>
      </c>
      <c r="H14" s="10">
        <v>303600001</v>
      </c>
      <c r="I14" s="10">
        <v>30360000112</v>
      </c>
      <c r="J14" s="8" t="s">
        <v>89</v>
      </c>
      <c r="K14" s="8">
        <v>0</v>
      </c>
      <c r="L14" s="63">
        <v>27</v>
      </c>
      <c r="M14" s="63">
        <v>0</v>
      </c>
      <c r="N14" s="63">
        <v>1</v>
      </c>
      <c r="O14" s="63">
        <v>2</v>
      </c>
      <c r="P14" s="63">
        <v>1</v>
      </c>
      <c r="Q14" s="63" t="s">
        <v>747</v>
      </c>
      <c r="R14" s="63">
        <v>4</v>
      </c>
      <c r="S14" s="63">
        <v>2</v>
      </c>
      <c r="T14" s="63">
        <v>4</v>
      </c>
      <c r="U14" s="63" t="s">
        <v>748</v>
      </c>
      <c r="V14" s="63">
        <v>1</v>
      </c>
      <c r="W14" s="8">
        <v>0</v>
      </c>
      <c r="X14" s="8">
        <v>-3.6</v>
      </c>
      <c r="Y14" s="8">
        <v>682.77685599999995</v>
      </c>
      <c r="Z14" s="8">
        <v>28.9</v>
      </c>
      <c r="AA14" s="8">
        <v>411.29747864460001</v>
      </c>
      <c r="AB14" s="7" t="s">
        <v>97</v>
      </c>
      <c r="AC14" s="7" t="s">
        <v>98</v>
      </c>
      <c r="AD14" s="7" t="s">
        <v>99</v>
      </c>
      <c r="AE14" s="7" t="s">
        <v>100</v>
      </c>
      <c r="AF14" s="7" t="s">
        <v>93</v>
      </c>
      <c r="AK14" s="7">
        <v>4.2958400000000001</v>
      </c>
    </row>
    <row r="15" spans="1:37" s="7" customFormat="1" x14ac:dyDescent="0.25">
      <c r="A15" s="8" t="s">
        <v>22</v>
      </c>
      <c r="B15" s="8">
        <v>2.3E-2</v>
      </c>
      <c r="C15" s="8" t="s">
        <v>25</v>
      </c>
      <c r="D15" s="8">
        <v>3</v>
      </c>
      <c r="E15" s="8" t="s">
        <v>24</v>
      </c>
      <c r="F15" s="8">
        <v>81</v>
      </c>
      <c r="G15" s="10">
        <v>303600001004012</v>
      </c>
      <c r="H15" s="10">
        <v>303600001</v>
      </c>
      <c r="I15" s="10">
        <v>30360000112</v>
      </c>
      <c r="J15" s="8" t="s">
        <v>89</v>
      </c>
      <c r="K15" s="8">
        <v>0</v>
      </c>
      <c r="L15" s="63">
        <v>27</v>
      </c>
      <c r="M15" s="63">
        <v>0</v>
      </c>
      <c r="N15" s="63">
        <v>1</v>
      </c>
      <c r="O15" s="63">
        <v>2</v>
      </c>
      <c r="P15" s="63">
        <v>1</v>
      </c>
      <c r="Q15" s="63" t="s">
        <v>747</v>
      </c>
      <c r="R15" s="63">
        <v>4</v>
      </c>
      <c r="S15" s="63">
        <v>2</v>
      </c>
      <c r="T15" s="63">
        <v>4</v>
      </c>
      <c r="U15" s="63" t="s">
        <v>748</v>
      </c>
      <c r="V15" s="63">
        <v>1</v>
      </c>
      <c r="W15" s="8">
        <v>0</v>
      </c>
      <c r="X15" s="8">
        <v>28.9</v>
      </c>
      <c r="Y15" s="8">
        <v>736.199658</v>
      </c>
      <c r="Z15" s="8">
        <v>28.9</v>
      </c>
      <c r="AA15" s="8">
        <v>411.29747864460001</v>
      </c>
      <c r="AB15" s="7" t="s">
        <v>102</v>
      </c>
      <c r="AC15" s="7" t="s">
        <v>98</v>
      </c>
      <c r="AD15" s="7" t="s">
        <v>99</v>
      </c>
      <c r="AE15" s="7" t="s">
        <v>100</v>
      </c>
      <c r="AF15" s="7" t="s">
        <v>93</v>
      </c>
      <c r="AK15" s="7">
        <v>4.2958400000000001</v>
      </c>
    </row>
    <row r="16" spans="1:37" s="7" customFormat="1" x14ac:dyDescent="0.25">
      <c r="A16" s="8" t="s">
        <v>22</v>
      </c>
      <c r="B16" s="8">
        <v>2.3E-2</v>
      </c>
      <c r="C16" s="8" t="s">
        <v>25</v>
      </c>
      <c r="D16" s="8">
        <v>3</v>
      </c>
      <c r="E16" s="8" t="s">
        <v>24</v>
      </c>
      <c r="F16" s="8">
        <v>81</v>
      </c>
      <c r="G16" s="10">
        <v>303600001003009</v>
      </c>
      <c r="H16" s="10">
        <v>303600001</v>
      </c>
      <c r="I16" s="10">
        <v>30360000112</v>
      </c>
      <c r="J16" s="8" t="s">
        <v>89</v>
      </c>
      <c r="K16" s="8">
        <v>0</v>
      </c>
      <c r="L16" s="63">
        <v>27</v>
      </c>
      <c r="M16" s="63">
        <v>0</v>
      </c>
      <c r="N16" s="63">
        <v>1</v>
      </c>
      <c r="O16" s="63">
        <v>2</v>
      </c>
      <c r="P16" s="63">
        <v>1</v>
      </c>
      <c r="Q16" s="63" t="s">
        <v>747</v>
      </c>
      <c r="R16" s="63">
        <v>4</v>
      </c>
      <c r="S16" s="63">
        <v>2</v>
      </c>
      <c r="T16" s="63">
        <v>4</v>
      </c>
      <c r="U16" s="63" t="s">
        <v>748</v>
      </c>
      <c r="V16" s="63">
        <v>1</v>
      </c>
      <c r="W16" s="8">
        <v>0</v>
      </c>
      <c r="X16" s="8">
        <v>29</v>
      </c>
      <c r="Y16" s="8">
        <v>937.58445099999994</v>
      </c>
      <c r="Z16" s="8">
        <v>28.9</v>
      </c>
      <c r="AA16" s="8">
        <v>411.29747864460001</v>
      </c>
      <c r="AB16" s="7" t="s">
        <v>101</v>
      </c>
      <c r="AC16" s="7" t="s">
        <v>98</v>
      </c>
      <c r="AD16" s="7" t="s">
        <v>99</v>
      </c>
      <c r="AE16" s="7" t="s">
        <v>100</v>
      </c>
      <c r="AF16" s="7" t="s">
        <v>93</v>
      </c>
      <c r="AK16" s="7">
        <v>4.2958400000000001</v>
      </c>
    </row>
    <row r="17" spans="1:37" s="7" customFormat="1" x14ac:dyDescent="0.25">
      <c r="A17" s="8" t="s">
        <v>22</v>
      </c>
      <c r="B17" s="8">
        <v>2.3E-2</v>
      </c>
      <c r="C17" s="8" t="s">
        <v>119</v>
      </c>
      <c r="D17" s="8">
        <v>2</v>
      </c>
      <c r="E17" s="8" t="s">
        <v>118</v>
      </c>
      <c r="F17" s="8">
        <v>65</v>
      </c>
      <c r="G17" s="10">
        <v>268300001001003</v>
      </c>
      <c r="H17" s="10">
        <v>268300001</v>
      </c>
      <c r="I17" s="10">
        <v>26830000112</v>
      </c>
      <c r="J17" s="8" t="s">
        <v>39</v>
      </c>
      <c r="K17" s="8">
        <v>0</v>
      </c>
      <c r="L17" s="63">
        <v>1</v>
      </c>
      <c r="M17" s="63">
        <v>0</v>
      </c>
      <c r="N17" s="63">
        <v>1</v>
      </c>
      <c r="O17" s="63">
        <v>1</v>
      </c>
      <c r="P17" s="63">
        <v>1</v>
      </c>
      <c r="Q17" s="63" t="s">
        <v>747</v>
      </c>
      <c r="R17" s="63">
        <v>4</v>
      </c>
      <c r="S17" s="63">
        <v>1</v>
      </c>
      <c r="T17" s="63">
        <v>4</v>
      </c>
      <c r="U17" s="63" t="s">
        <v>748</v>
      </c>
      <c r="V17" s="63">
        <v>1</v>
      </c>
      <c r="W17" s="8">
        <v>1</v>
      </c>
      <c r="X17" s="8">
        <v>-25.8</v>
      </c>
      <c r="Y17" s="8">
        <v>6561</v>
      </c>
      <c r="Z17" s="8">
        <v>52.75</v>
      </c>
      <c r="AA17" s="8">
        <v>23531.314373550998</v>
      </c>
      <c r="AB17" s="7" t="s">
        <v>120</v>
      </c>
      <c r="AC17" s="7" t="s">
        <v>121</v>
      </c>
      <c r="AD17" s="7" t="s">
        <v>122</v>
      </c>
      <c r="AK17" s="7">
        <v>3.7080500000000001</v>
      </c>
    </row>
    <row r="18" spans="1:37" s="7" customFormat="1" x14ac:dyDescent="0.25">
      <c r="A18" s="8" t="s">
        <v>22</v>
      </c>
      <c r="B18" s="8">
        <v>2.3E-2</v>
      </c>
      <c r="C18" s="8" t="s">
        <v>119</v>
      </c>
      <c r="D18" s="8">
        <v>2</v>
      </c>
      <c r="E18" s="8" t="s">
        <v>118</v>
      </c>
      <c r="F18" s="8">
        <v>65</v>
      </c>
      <c r="G18" s="10">
        <v>268300001005015</v>
      </c>
      <c r="H18" s="10">
        <v>268300001</v>
      </c>
      <c r="I18" s="10">
        <v>26830000112</v>
      </c>
      <c r="J18" s="8" t="s">
        <v>39</v>
      </c>
      <c r="K18" s="8">
        <v>0</v>
      </c>
      <c r="L18" s="63">
        <v>1</v>
      </c>
      <c r="M18" s="63">
        <v>0</v>
      </c>
      <c r="N18" s="63">
        <v>1</v>
      </c>
      <c r="O18" s="63">
        <v>1</v>
      </c>
      <c r="P18" s="63">
        <v>1</v>
      </c>
      <c r="Q18" s="63" t="s">
        <v>747</v>
      </c>
      <c r="R18" s="63">
        <v>4</v>
      </c>
      <c r="S18" s="63">
        <v>1</v>
      </c>
      <c r="T18" s="63">
        <v>4</v>
      </c>
      <c r="U18" s="63" t="s">
        <v>748</v>
      </c>
      <c r="V18" s="63">
        <v>1</v>
      </c>
      <c r="W18" s="8">
        <v>1</v>
      </c>
      <c r="X18" s="8">
        <v>131.30000000000001</v>
      </c>
      <c r="Y18" s="8">
        <v>53361</v>
      </c>
      <c r="Z18" s="8">
        <v>52.75</v>
      </c>
      <c r="AA18" s="8">
        <v>23531.314373550998</v>
      </c>
      <c r="AB18" s="7" t="s">
        <v>123</v>
      </c>
      <c r="AC18" s="7" t="s">
        <v>121</v>
      </c>
      <c r="AD18" s="7" t="s">
        <v>122</v>
      </c>
      <c r="AK18" s="7">
        <v>3.7080500000000001</v>
      </c>
    </row>
    <row r="19" spans="1:37" s="7" customFormat="1" x14ac:dyDescent="0.25">
      <c r="A19" s="8" t="s">
        <v>22</v>
      </c>
      <c r="B19" s="8">
        <v>2.3E-2</v>
      </c>
      <c r="C19" s="8" t="s">
        <v>25</v>
      </c>
      <c r="D19" s="8">
        <v>1</v>
      </c>
      <c r="E19" s="8" t="s">
        <v>118</v>
      </c>
      <c r="F19" s="8">
        <v>65</v>
      </c>
      <c r="G19" s="10">
        <v>303500001003009</v>
      </c>
      <c r="H19" s="10">
        <v>303500001</v>
      </c>
      <c r="I19" s="10">
        <v>30350000112</v>
      </c>
      <c r="J19" s="8" t="s">
        <v>89</v>
      </c>
      <c r="K19" s="8">
        <v>0</v>
      </c>
      <c r="L19" s="63">
        <v>334</v>
      </c>
      <c r="M19" s="63">
        <v>0</v>
      </c>
      <c r="N19" s="63">
        <v>2</v>
      </c>
      <c r="O19" s="63">
        <v>2</v>
      </c>
      <c r="P19" s="63">
        <v>1</v>
      </c>
      <c r="Q19" s="63" t="s">
        <v>747</v>
      </c>
      <c r="R19" s="63">
        <v>4</v>
      </c>
      <c r="S19" s="63">
        <v>1</v>
      </c>
      <c r="T19" s="63">
        <v>4</v>
      </c>
      <c r="U19" s="63" t="s">
        <v>748</v>
      </c>
      <c r="V19" s="63">
        <v>0</v>
      </c>
      <c r="W19" s="8">
        <v>0</v>
      </c>
      <c r="X19" s="8">
        <v>20.399999999999999</v>
      </c>
      <c r="Y19" s="8">
        <v>2076.1691000000001</v>
      </c>
      <c r="Z19" s="8">
        <v>20.399999999999999</v>
      </c>
      <c r="AA19" s="8">
        <v>2076.1690998519998</v>
      </c>
      <c r="AB19" s="7" t="s">
        <v>117</v>
      </c>
      <c r="AC19" s="7" t="s">
        <v>91</v>
      </c>
      <c r="AD19" s="7" t="s">
        <v>92</v>
      </c>
      <c r="AE19" s="7" t="s">
        <v>93</v>
      </c>
      <c r="AF19" s="7" t="s">
        <v>94</v>
      </c>
      <c r="AG19" s="7" t="s">
        <v>95</v>
      </c>
      <c r="AK19" s="7">
        <v>6.81114</v>
      </c>
    </row>
    <row r="20" spans="1:37" s="7" customFormat="1" x14ac:dyDescent="0.25">
      <c r="A20" s="8" t="s">
        <v>22</v>
      </c>
      <c r="B20" s="8">
        <v>2.3E-2</v>
      </c>
      <c r="C20" s="8" t="s">
        <v>25</v>
      </c>
      <c r="D20" s="8">
        <v>1</v>
      </c>
      <c r="E20" s="8" t="s">
        <v>118</v>
      </c>
      <c r="F20" s="8">
        <v>65</v>
      </c>
      <c r="G20" s="10">
        <v>303500002003009</v>
      </c>
      <c r="H20" s="10">
        <v>303500002</v>
      </c>
      <c r="I20" s="10">
        <v>30350000212</v>
      </c>
      <c r="J20" s="8" t="s">
        <v>89</v>
      </c>
      <c r="K20" s="8">
        <v>0</v>
      </c>
      <c r="L20" s="63">
        <v>370</v>
      </c>
      <c r="M20" s="63">
        <v>0</v>
      </c>
      <c r="N20" s="63">
        <v>2</v>
      </c>
      <c r="O20" s="63">
        <v>2</v>
      </c>
      <c r="P20" s="63">
        <v>1</v>
      </c>
      <c r="Q20" s="63" t="s">
        <v>747</v>
      </c>
      <c r="R20" s="63">
        <v>4</v>
      </c>
      <c r="S20" s="63">
        <v>1</v>
      </c>
      <c r="T20" s="63">
        <v>4</v>
      </c>
      <c r="U20" s="63" t="s">
        <v>748</v>
      </c>
      <c r="V20" s="63">
        <v>0</v>
      </c>
      <c r="W20" s="8">
        <v>0</v>
      </c>
      <c r="X20" s="8">
        <v>71.7</v>
      </c>
      <c r="Y20" s="8">
        <v>3690.5625</v>
      </c>
      <c r="Z20" s="8">
        <v>71.7</v>
      </c>
      <c r="AA20" s="8">
        <v>3690.5625</v>
      </c>
      <c r="AB20" s="7" t="s">
        <v>117</v>
      </c>
      <c r="AC20" s="7" t="s">
        <v>91</v>
      </c>
      <c r="AD20" s="7" t="s">
        <v>92</v>
      </c>
      <c r="AE20" s="7" t="s">
        <v>93</v>
      </c>
      <c r="AF20" s="7" t="s">
        <v>94</v>
      </c>
      <c r="AG20" s="7" t="s">
        <v>95</v>
      </c>
      <c r="AK20" s="7">
        <v>6.9135</v>
      </c>
    </row>
    <row r="21" spans="1:37" s="7" customFormat="1" x14ac:dyDescent="0.25">
      <c r="A21" s="8" t="s">
        <v>22</v>
      </c>
      <c r="B21" s="8">
        <v>2.3E-2</v>
      </c>
      <c r="C21" s="8" t="s">
        <v>25</v>
      </c>
      <c r="D21" s="8">
        <v>1</v>
      </c>
      <c r="E21" s="8" t="s">
        <v>118</v>
      </c>
      <c r="F21" s="8">
        <v>65</v>
      </c>
      <c r="G21" s="10">
        <v>303600001001003</v>
      </c>
      <c r="H21" s="10">
        <v>303600001</v>
      </c>
      <c r="I21" s="10">
        <v>30360000112</v>
      </c>
      <c r="J21" s="8" t="s">
        <v>89</v>
      </c>
      <c r="K21" s="8">
        <v>0</v>
      </c>
      <c r="L21" s="63">
        <v>27</v>
      </c>
      <c r="M21" s="63">
        <v>0</v>
      </c>
      <c r="N21" s="63">
        <v>1</v>
      </c>
      <c r="O21" s="63">
        <v>2</v>
      </c>
      <c r="P21" s="63">
        <v>1</v>
      </c>
      <c r="Q21" s="63" t="s">
        <v>747</v>
      </c>
      <c r="R21" s="63">
        <v>4</v>
      </c>
      <c r="S21" s="63">
        <v>2</v>
      </c>
      <c r="T21" s="63">
        <v>4</v>
      </c>
      <c r="U21" s="63" t="s">
        <v>748</v>
      </c>
      <c r="V21" s="63">
        <v>1</v>
      </c>
      <c r="W21" s="8">
        <v>0</v>
      </c>
      <c r="X21" s="8">
        <v>116.1</v>
      </c>
      <c r="Y21" s="8">
        <v>5082.4067299999997</v>
      </c>
      <c r="Z21" s="8">
        <v>116.1</v>
      </c>
      <c r="AA21" s="8">
        <v>5082.4067332150998</v>
      </c>
      <c r="AB21" s="7" t="s">
        <v>124</v>
      </c>
      <c r="AC21" s="7" t="s">
        <v>98</v>
      </c>
      <c r="AD21" s="7" t="s">
        <v>99</v>
      </c>
      <c r="AE21" s="7" t="s">
        <v>100</v>
      </c>
      <c r="AF21" s="7" t="s">
        <v>93</v>
      </c>
      <c r="AK21" s="7">
        <v>4.2958400000000001</v>
      </c>
    </row>
    <row r="22" spans="1:37" s="7" customFormat="1" x14ac:dyDescent="0.25">
      <c r="A22" s="8" t="s">
        <v>22</v>
      </c>
      <c r="B22" s="8">
        <v>2.3E-2</v>
      </c>
      <c r="C22" s="8" t="s">
        <v>25</v>
      </c>
      <c r="D22" s="8">
        <v>1</v>
      </c>
      <c r="E22" s="8" t="s">
        <v>118</v>
      </c>
      <c r="F22" s="8">
        <v>65</v>
      </c>
      <c r="G22" s="10">
        <v>325900001001003</v>
      </c>
      <c r="H22" s="10">
        <v>325900001</v>
      </c>
      <c r="I22" s="10">
        <v>32590000112</v>
      </c>
      <c r="J22" s="8" t="s">
        <v>35</v>
      </c>
      <c r="K22" s="8">
        <v>0</v>
      </c>
      <c r="L22" s="63">
        <v>4</v>
      </c>
      <c r="M22" s="63">
        <v>0</v>
      </c>
      <c r="N22" s="63">
        <v>1</v>
      </c>
      <c r="O22" s="63">
        <v>2</v>
      </c>
      <c r="P22" s="63">
        <v>1</v>
      </c>
      <c r="Q22" s="63" t="s">
        <v>747</v>
      </c>
      <c r="R22" s="63">
        <v>4</v>
      </c>
      <c r="S22" s="63">
        <v>1</v>
      </c>
      <c r="T22" s="63">
        <v>4</v>
      </c>
      <c r="U22" s="63" t="s">
        <v>748</v>
      </c>
      <c r="V22" s="63">
        <v>0</v>
      </c>
      <c r="W22" s="8">
        <v>1</v>
      </c>
      <c r="X22" s="8">
        <v>85.7</v>
      </c>
      <c r="Y22" s="64">
        <f>55.435593^2</f>
        <v>3073.1049712616486</v>
      </c>
      <c r="Z22" s="8">
        <v>85.7</v>
      </c>
      <c r="AA22" s="64">
        <f>55.4^2</f>
        <v>3069.16</v>
      </c>
      <c r="AB22" s="7" t="s">
        <v>757</v>
      </c>
      <c r="AC22" s="7" t="s">
        <v>758</v>
      </c>
      <c r="AK22" s="7">
        <f>LN(4)+1</f>
        <v>2.3862943611198908</v>
      </c>
    </row>
    <row r="23" spans="1:37" s="7" customFormat="1" x14ac:dyDescent="0.25">
      <c r="A23" s="8" t="s">
        <v>22</v>
      </c>
      <c r="B23" s="8">
        <v>2.3E-2</v>
      </c>
      <c r="C23" s="8" t="s">
        <v>25</v>
      </c>
      <c r="D23" s="7">
        <v>1</v>
      </c>
      <c r="E23" s="8" t="s">
        <v>118</v>
      </c>
      <c r="F23" s="7">
        <v>65</v>
      </c>
      <c r="G23" s="65">
        <v>325900002001003</v>
      </c>
      <c r="H23" s="10">
        <v>325900002</v>
      </c>
      <c r="I23" s="10">
        <v>32590000212</v>
      </c>
      <c r="J23" s="8" t="s">
        <v>35</v>
      </c>
      <c r="K23" s="8">
        <v>0</v>
      </c>
      <c r="L23" s="63">
        <v>23</v>
      </c>
      <c r="M23" s="63">
        <v>0</v>
      </c>
      <c r="N23" s="63">
        <v>1</v>
      </c>
      <c r="O23" s="63">
        <v>2</v>
      </c>
      <c r="P23" s="63">
        <v>1</v>
      </c>
      <c r="Q23" s="63" t="s">
        <v>747</v>
      </c>
      <c r="R23" s="63">
        <v>4</v>
      </c>
      <c r="S23" s="63">
        <v>1</v>
      </c>
      <c r="T23" s="63">
        <v>4</v>
      </c>
      <c r="U23" s="63" t="s">
        <v>748</v>
      </c>
      <c r="V23" s="63">
        <v>0</v>
      </c>
      <c r="W23" s="8">
        <v>1</v>
      </c>
      <c r="X23" s="7">
        <v>7.1</v>
      </c>
      <c r="Y23" s="7">
        <f>13.43086^2</f>
        <v>180.38800033959998</v>
      </c>
      <c r="Z23" s="7">
        <v>7.1</v>
      </c>
      <c r="AA23" s="7">
        <f>13.43086^2</f>
        <v>180.38800033959998</v>
      </c>
      <c r="AB23" s="7" t="s">
        <v>757</v>
      </c>
      <c r="AC23" s="7" t="s">
        <v>758</v>
      </c>
      <c r="AD23" s="7" t="s">
        <v>759</v>
      </c>
      <c r="AK23" s="7">
        <f>LN(23)+1</f>
        <v>4.1354942159291497</v>
      </c>
    </row>
    <row r="24" spans="1:37" s="7" customFormat="1" x14ac:dyDescent="0.25">
      <c r="A24" s="8" t="s">
        <v>22</v>
      </c>
      <c r="B24" s="8">
        <v>2.3E-2</v>
      </c>
      <c r="C24" s="8" t="s">
        <v>119</v>
      </c>
      <c r="D24" s="8">
        <v>1</v>
      </c>
      <c r="E24" s="8" t="s">
        <v>129</v>
      </c>
      <c r="F24" s="8">
        <v>17</v>
      </c>
      <c r="G24" s="10">
        <v>268300001003009</v>
      </c>
      <c r="H24" s="10">
        <v>268300001</v>
      </c>
      <c r="I24" s="10">
        <v>26830000112</v>
      </c>
      <c r="J24" s="8" t="s">
        <v>39</v>
      </c>
      <c r="K24" s="8">
        <v>0</v>
      </c>
      <c r="L24" s="63">
        <v>1</v>
      </c>
      <c r="M24" s="63">
        <v>0</v>
      </c>
      <c r="N24" s="63">
        <v>1</v>
      </c>
      <c r="O24" s="63">
        <v>1</v>
      </c>
      <c r="P24" s="63">
        <v>1</v>
      </c>
      <c r="Q24" s="63" t="s">
        <v>747</v>
      </c>
      <c r="R24" s="63">
        <v>4</v>
      </c>
      <c r="S24" s="63">
        <v>1</v>
      </c>
      <c r="T24" s="63">
        <v>4</v>
      </c>
      <c r="U24" s="63" t="s">
        <v>748</v>
      </c>
      <c r="V24" s="63">
        <v>1</v>
      </c>
      <c r="W24" s="8">
        <v>1</v>
      </c>
      <c r="X24" s="8">
        <v>47.2</v>
      </c>
      <c r="Y24" s="8">
        <v>19322.667099999999</v>
      </c>
      <c r="Z24" s="8">
        <v>47.2</v>
      </c>
      <c r="AA24" s="8">
        <v>19322.667119700702</v>
      </c>
      <c r="AB24" s="7" t="s">
        <v>130</v>
      </c>
      <c r="AC24" s="7" t="s">
        <v>121</v>
      </c>
      <c r="AD24" s="7" t="s">
        <v>122</v>
      </c>
      <c r="AK24" s="7">
        <v>3.7080500000000001</v>
      </c>
    </row>
    <row r="25" spans="1:37" s="7" customFormat="1" x14ac:dyDescent="0.25">
      <c r="A25" s="8" t="s">
        <v>22</v>
      </c>
      <c r="B25" s="8">
        <v>2.3E-2</v>
      </c>
      <c r="C25" s="8" t="s">
        <v>25</v>
      </c>
      <c r="D25" s="8">
        <v>1</v>
      </c>
      <c r="E25" s="8" t="s">
        <v>40</v>
      </c>
      <c r="F25" s="8">
        <v>113</v>
      </c>
      <c r="G25" s="10">
        <v>25550000607021</v>
      </c>
      <c r="H25" s="10">
        <v>255500006</v>
      </c>
      <c r="I25" s="10">
        <v>25550000612</v>
      </c>
      <c r="J25" s="8" t="s">
        <v>23</v>
      </c>
      <c r="K25" s="8">
        <v>0</v>
      </c>
      <c r="L25" s="63">
        <v>5</v>
      </c>
      <c r="M25" s="63">
        <v>0</v>
      </c>
      <c r="N25" s="63">
        <v>1</v>
      </c>
      <c r="O25" s="63">
        <v>1</v>
      </c>
      <c r="P25" s="63">
        <v>1</v>
      </c>
      <c r="Q25" s="63" t="s">
        <v>747</v>
      </c>
      <c r="R25" s="63">
        <v>4</v>
      </c>
      <c r="S25" s="63">
        <v>2</v>
      </c>
      <c r="T25" s="63">
        <v>4</v>
      </c>
      <c r="U25" s="63" t="s">
        <v>748</v>
      </c>
      <c r="V25" s="63">
        <v>0</v>
      </c>
      <c r="W25" s="8">
        <v>1</v>
      </c>
      <c r="X25" s="8">
        <v>12.5</v>
      </c>
      <c r="Y25" s="8">
        <v>1.26922756</v>
      </c>
      <c r="Z25" s="8">
        <v>12.5</v>
      </c>
      <c r="AA25" s="8">
        <v>1.26922756</v>
      </c>
      <c r="AB25" s="7" t="s">
        <v>45</v>
      </c>
      <c r="AC25" s="7" t="s">
        <v>27</v>
      </c>
      <c r="AD25" s="7" t="s">
        <v>28</v>
      </c>
      <c r="AE25" s="7" t="s">
        <v>29</v>
      </c>
      <c r="AF25" s="7" t="s">
        <v>30</v>
      </c>
      <c r="AK25" s="7">
        <v>2.6094400000000002</v>
      </c>
    </row>
    <row r="26" spans="1:37" s="7" customFormat="1" x14ac:dyDescent="0.25">
      <c r="A26" s="8" t="s">
        <v>22</v>
      </c>
      <c r="B26" s="8">
        <v>2.3E-2</v>
      </c>
      <c r="C26" s="8" t="s">
        <v>25</v>
      </c>
      <c r="D26" s="8">
        <v>1</v>
      </c>
      <c r="E26" s="8" t="s">
        <v>40</v>
      </c>
      <c r="F26" s="8">
        <v>113</v>
      </c>
      <c r="G26" s="10">
        <v>25550001003006</v>
      </c>
      <c r="H26" s="10">
        <v>255500010</v>
      </c>
      <c r="I26" s="10">
        <v>25550001012</v>
      </c>
      <c r="J26" s="8" t="s">
        <v>46</v>
      </c>
      <c r="K26" s="8">
        <v>0</v>
      </c>
      <c r="L26" s="63">
        <v>57</v>
      </c>
      <c r="M26" s="63">
        <v>0</v>
      </c>
      <c r="N26" s="63">
        <v>2</v>
      </c>
      <c r="O26" s="63">
        <v>1</v>
      </c>
      <c r="P26" s="63">
        <v>1</v>
      </c>
      <c r="Q26" s="63" t="s">
        <v>747</v>
      </c>
      <c r="R26" s="63">
        <v>4</v>
      </c>
      <c r="S26" s="63">
        <v>2</v>
      </c>
      <c r="T26" s="63">
        <v>4</v>
      </c>
      <c r="U26" s="63" t="s">
        <v>748</v>
      </c>
      <c r="V26" s="63">
        <v>0</v>
      </c>
      <c r="W26" s="8">
        <v>0</v>
      </c>
      <c r="X26" s="8">
        <v>26.2</v>
      </c>
      <c r="Y26" s="8">
        <v>56.223003200000001</v>
      </c>
      <c r="Z26" s="8">
        <v>26.2</v>
      </c>
      <c r="AA26" s="8">
        <v>56.223003239999997</v>
      </c>
      <c r="AB26" s="7" t="s">
        <v>47</v>
      </c>
      <c r="AC26" s="7" t="s">
        <v>27</v>
      </c>
      <c r="AD26" s="7" t="s">
        <v>28</v>
      </c>
      <c r="AE26" s="7" t="s">
        <v>29</v>
      </c>
      <c r="AF26" s="7" t="s">
        <v>48</v>
      </c>
      <c r="AG26" s="7" t="s">
        <v>30</v>
      </c>
      <c r="AK26" s="7">
        <v>4.5263600000000004</v>
      </c>
    </row>
    <row r="27" spans="1:37" s="7" customFormat="1" x14ac:dyDescent="0.25">
      <c r="A27" s="8" t="s">
        <v>22</v>
      </c>
      <c r="B27" s="8">
        <v>2.3E-2</v>
      </c>
      <c r="C27" s="8" t="s">
        <v>25</v>
      </c>
      <c r="D27" s="8">
        <v>1</v>
      </c>
      <c r="E27" s="8" t="s">
        <v>40</v>
      </c>
      <c r="F27" s="8">
        <v>113</v>
      </c>
      <c r="G27" s="10">
        <v>25550001102006</v>
      </c>
      <c r="H27" s="10">
        <v>255500011</v>
      </c>
      <c r="I27" s="10">
        <v>25550001112</v>
      </c>
      <c r="J27" s="8" t="s">
        <v>46</v>
      </c>
      <c r="K27" s="8">
        <v>0</v>
      </c>
      <c r="L27" s="63">
        <v>32</v>
      </c>
      <c r="M27" s="63">
        <v>0</v>
      </c>
      <c r="N27" s="63">
        <v>2</v>
      </c>
      <c r="O27" s="63">
        <v>1</v>
      </c>
      <c r="P27" s="63">
        <v>1</v>
      </c>
      <c r="Q27" s="63" t="s">
        <v>747</v>
      </c>
      <c r="R27" s="63">
        <v>4</v>
      </c>
      <c r="S27" s="63">
        <v>2</v>
      </c>
      <c r="T27" s="63">
        <v>4</v>
      </c>
      <c r="U27" s="63" t="s">
        <v>748</v>
      </c>
      <c r="V27" s="63">
        <v>0</v>
      </c>
      <c r="W27" s="8">
        <v>0</v>
      </c>
      <c r="X27" s="8">
        <v>17.600000000000001</v>
      </c>
      <c r="Y27" s="8">
        <v>12.776335400000001</v>
      </c>
      <c r="Z27" s="8">
        <v>17.600000000000001</v>
      </c>
      <c r="AA27" s="8">
        <v>12.776335359999999</v>
      </c>
      <c r="AB27" s="7" t="s">
        <v>47</v>
      </c>
      <c r="AC27" s="7" t="s">
        <v>27</v>
      </c>
      <c r="AD27" s="7" t="s">
        <v>28</v>
      </c>
      <c r="AE27" s="7" t="s">
        <v>29</v>
      </c>
      <c r="AF27" s="7" t="s">
        <v>48</v>
      </c>
      <c r="AG27" s="7" t="s">
        <v>30</v>
      </c>
      <c r="AK27" s="7">
        <v>4.0910399999999996</v>
      </c>
    </row>
    <row r="28" spans="1:37" s="7" customFormat="1" x14ac:dyDescent="0.25">
      <c r="A28" s="8" t="s">
        <v>22</v>
      </c>
      <c r="B28" s="8">
        <v>2.3E-2</v>
      </c>
      <c r="C28" s="8" t="s">
        <v>25</v>
      </c>
      <c r="D28" s="8">
        <v>1</v>
      </c>
      <c r="E28" s="8" t="s">
        <v>49</v>
      </c>
      <c r="F28" s="8">
        <v>49</v>
      </c>
      <c r="G28" s="10">
        <v>23420000101003</v>
      </c>
      <c r="H28" s="10">
        <v>234200001</v>
      </c>
      <c r="I28" s="10">
        <v>23420000112</v>
      </c>
      <c r="J28" s="8" t="s">
        <v>23</v>
      </c>
      <c r="K28" s="8">
        <v>0</v>
      </c>
      <c r="L28" s="63">
        <v>3</v>
      </c>
      <c r="M28" s="63">
        <v>0</v>
      </c>
      <c r="N28" s="63">
        <v>1</v>
      </c>
      <c r="O28" s="63">
        <v>1</v>
      </c>
      <c r="P28" s="63">
        <v>1</v>
      </c>
      <c r="Q28" s="63" t="s">
        <v>747</v>
      </c>
      <c r="R28" s="63">
        <v>4</v>
      </c>
      <c r="S28" s="63">
        <v>2</v>
      </c>
      <c r="T28" s="63">
        <v>4</v>
      </c>
      <c r="U28" s="63" t="s">
        <v>748</v>
      </c>
      <c r="V28" s="63">
        <v>0</v>
      </c>
      <c r="W28" s="8">
        <v>1</v>
      </c>
      <c r="X28" s="8">
        <v>34.299999999999997</v>
      </c>
      <c r="Y28" s="8">
        <v>98.214046100000004</v>
      </c>
      <c r="Z28" s="8">
        <v>34.299999999999997</v>
      </c>
      <c r="AA28" s="8">
        <v>98.214046089999997</v>
      </c>
      <c r="AB28" s="7" t="s">
        <v>50</v>
      </c>
      <c r="AC28" s="7" t="s">
        <v>27</v>
      </c>
      <c r="AD28" s="7" t="s">
        <v>51</v>
      </c>
      <c r="AE28" s="7" t="s">
        <v>52</v>
      </c>
      <c r="AF28" s="7" t="s">
        <v>53</v>
      </c>
      <c r="AG28" s="7" t="s">
        <v>28</v>
      </c>
      <c r="AH28" s="7" t="s">
        <v>29</v>
      </c>
      <c r="AI28" s="7" t="s">
        <v>30</v>
      </c>
      <c r="AK28" s="7">
        <v>2.0986099999999999</v>
      </c>
    </row>
    <row r="29" spans="1:37" s="7" customFormat="1" x14ac:dyDescent="0.25">
      <c r="A29" s="8" t="s">
        <v>22</v>
      </c>
      <c r="B29" s="8">
        <v>2.3E-2</v>
      </c>
      <c r="C29" s="8" t="s">
        <v>25</v>
      </c>
      <c r="D29" s="8">
        <v>1</v>
      </c>
      <c r="E29" s="8" t="s">
        <v>49</v>
      </c>
      <c r="F29" s="8">
        <v>49</v>
      </c>
      <c r="G29" s="10">
        <v>25550000509027</v>
      </c>
      <c r="H29" s="10">
        <v>255500005</v>
      </c>
      <c r="I29" s="10">
        <v>25550000512</v>
      </c>
      <c r="J29" s="8" t="s">
        <v>23</v>
      </c>
      <c r="K29" s="8">
        <v>0</v>
      </c>
      <c r="L29" s="63">
        <v>42</v>
      </c>
      <c r="M29" s="63">
        <v>0</v>
      </c>
      <c r="N29" s="63">
        <v>1</v>
      </c>
      <c r="O29" s="63">
        <v>1</v>
      </c>
      <c r="P29" s="63">
        <v>1</v>
      </c>
      <c r="Q29" s="63" t="s">
        <v>747</v>
      </c>
      <c r="R29" s="63">
        <v>4</v>
      </c>
      <c r="S29" s="63">
        <v>2</v>
      </c>
      <c r="T29" s="63">
        <v>4</v>
      </c>
      <c r="U29" s="63" t="s">
        <v>748</v>
      </c>
      <c r="V29" s="63">
        <v>0</v>
      </c>
      <c r="W29" s="8">
        <v>1</v>
      </c>
      <c r="X29" s="8">
        <v>49.7</v>
      </c>
      <c r="Y29" s="8">
        <v>697.300073</v>
      </c>
      <c r="Z29" s="8">
        <v>49.7</v>
      </c>
      <c r="AA29" s="8">
        <v>697.30007347360004</v>
      </c>
      <c r="AB29" s="7" t="s">
        <v>59</v>
      </c>
      <c r="AC29" s="7" t="s">
        <v>27</v>
      </c>
      <c r="AD29" s="7" t="s">
        <v>51</v>
      </c>
      <c r="AE29" s="7" t="s">
        <v>52</v>
      </c>
      <c r="AF29" s="7" t="s">
        <v>53</v>
      </c>
      <c r="AG29" s="7" t="s">
        <v>29</v>
      </c>
      <c r="AH29" s="7" t="s">
        <v>30</v>
      </c>
      <c r="AK29" s="7">
        <v>4.7376699999999996</v>
      </c>
    </row>
    <row r="30" spans="1:37" s="7" customFormat="1" x14ac:dyDescent="0.25">
      <c r="A30" s="8" t="s">
        <v>22</v>
      </c>
      <c r="B30" s="8">
        <v>2.3E-2</v>
      </c>
      <c r="C30" s="8" t="s">
        <v>25</v>
      </c>
      <c r="D30" s="8">
        <v>5</v>
      </c>
      <c r="E30" s="8" t="s">
        <v>49</v>
      </c>
      <c r="F30" s="8">
        <v>49</v>
      </c>
      <c r="G30" s="10">
        <v>25550000906018</v>
      </c>
      <c r="H30" s="10">
        <v>255500009</v>
      </c>
      <c r="I30" s="10">
        <v>25550000912</v>
      </c>
      <c r="J30" s="8" t="s">
        <v>35</v>
      </c>
      <c r="K30" s="8">
        <v>0</v>
      </c>
      <c r="L30" s="63">
        <v>8</v>
      </c>
      <c r="M30" s="63">
        <v>0</v>
      </c>
      <c r="N30" s="63">
        <v>2</v>
      </c>
      <c r="O30" s="63">
        <v>1</v>
      </c>
      <c r="P30" s="63">
        <v>1</v>
      </c>
      <c r="Q30" s="63" t="s">
        <v>747</v>
      </c>
      <c r="R30" s="63">
        <v>4</v>
      </c>
      <c r="S30" s="63">
        <v>2</v>
      </c>
      <c r="T30" s="63">
        <v>4</v>
      </c>
      <c r="U30" s="63" t="s">
        <v>748</v>
      </c>
      <c r="V30" s="63">
        <v>1</v>
      </c>
      <c r="W30" s="8">
        <v>0</v>
      </c>
      <c r="X30" s="8">
        <v>-3.8</v>
      </c>
      <c r="Y30" s="8">
        <v>3.0981831</v>
      </c>
      <c r="Z30" s="8">
        <v>27.2</v>
      </c>
      <c r="AA30" s="8">
        <v>244.4565369357</v>
      </c>
      <c r="AB30" s="7" t="s">
        <v>63</v>
      </c>
      <c r="AC30" s="7" t="s">
        <v>27</v>
      </c>
      <c r="AD30" s="7" t="s">
        <v>28</v>
      </c>
      <c r="AE30" s="7" t="s">
        <v>29</v>
      </c>
      <c r="AF30" s="7" t="s">
        <v>30</v>
      </c>
      <c r="AK30" s="7">
        <v>2.79176</v>
      </c>
    </row>
    <row r="31" spans="1:37" s="7" customFormat="1" x14ac:dyDescent="0.25">
      <c r="A31" s="8" t="s">
        <v>22</v>
      </c>
      <c r="B31" s="8">
        <v>2.3E-2</v>
      </c>
      <c r="C31" s="8" t="s">
        <v>25</v>
      </c>
      <c r="D31" s="8">
        <v>5</v>
      </c>
      <c r="E31" s="8" t="s">
        <v>49</v>
      </c>
      <c r="F31" s="8">
        <v>49</v>
      </c>
      <c r="G31" s="10">
        <v>25550000903009</v>
      </c>
      <c r="H31" s="10">
        <v>255500009</v>
      </c>
      <c r="I31" s="10">
        <v>25550000912</v>
      </c>
      <c r="J31" s="8" t="s">
        <v>35</v>
      </c>
      <c r="K31" s="8">
        <v>0</v>
      </c>
      <c r="L31" s="63">
        <v>8</v>
      </c>
      <c r="M31" s="63">
        <v>0</v>
      </c>
      <c r="N31" s="63">
        <v>2</v>
      </c>
      <c r="O31" s="63">
        <v>1</v>
      </c>
      <c r="P31" s="63">
        <v>1</v>
      </c>
      <c r="Q31" s="63" t="s">
        <v>747</v>
      </c>
      <c r="R31" s="63">
        <v>4</v>
      </c>
      <c r="S31" s="63">
        <v>2</v>
      </c>
      <c r="T31" s="63">
        <v>4</v>
      </c>
      <c r="U31" s="63" t="s">
        <v>748</v>
      </c>
      <c r="V31" s="63">
        <v>1</v>
      </c>
      <c r="W31" s="8">
        <v>0</v>
      </c>
      <c r="X31" s="8">
        <v>21.3</v>
      </c>
      <c r="Y31" s="8">
        <v>1170.2399399999999</v>
      </c>
      <c r="Z31" s="8">
        <v>27.2</v>
      </c>
      <c r="AA31" s="8">
        <v>244.4565369357</v>
      </c>
      <c r="AB31" s="7" t="s">
        <v>61</v>
      </c>
      <c r="AC31" s="7" t="s">
        <v>27</v>
      </c>
      <c r="AD31" s="7" t="s">
        <v>28</v>
      </c>
      <c r="AE31" s="7" t="s">
        <v>29</v>
      </c>
      <c r="AF31" s="7" t="s">
        <v>30</v>
      </c>
      <c r="AK31" s="7">
        <v>2.79176</v>
      </c>
    </row>
    <row r="32" spans="1:37" s="7" customFormat="1" x14ac:dyDescent="0.25">
      <c r="A32" s="8" t="s">
        <v>22</v>
      </c>
      <c r="B32" s="8">
        <v>2.3E-2</v>
      </c>
      <c r="C32" s="8" t="s">
        <v>25</v>
      </c>
      <c r="D32" s="8">
        <v>5</v>
      </c>
      <c r="E32" s="8" t="s">
        <v>49</v>
      </c>
      <c r="F32" s="8">
        <v>49</v>
      </c>
      <c r="G32" s="10">
        <v>25550000907021</v>
      </c>
      <c r="H32" s="10">
        <v>255500009</v>
      </c>
      <c r="I32" s="10">
        <v>25550000912</v>
      </c>
      <c r="J32" s="8" t="s">
        <v>35</v>
      </c>
      <c r="K32" s="8">
        <v>0</v>
      </c>
      <c r="L32" s="63">
        <v>8</v>
      </c>
      <c r="M32" s="63">
        <v>0</v>
      </c>
      <c r="N32" s="63">
        <v>2</v>
      </c>
      <c r="O32" s="63">
        <v>1</v>
      </c>
      <c r="P32" s="63">
        <v>1</v>
      </c>
      <c r="Q32" s="63" t="s">
        <v>747</v>
      </c>
      <c r="R32" s="63">
        <v>4</v>
      </c>
      <c r="S32" s="63">
        <v>2</v>
      </c>
      <c r="T32" s="63">
        <v>4</v>
      </c>
      <c r="U32" s="63" t="s">
        <v>748</v>
      </c>
      <c r="V32" s="63">
        <v>1</v>
      </c>
      <c r="W32" s="8">
        <v>0</v>
      </c>
      <c r="X32" s="8">
        <v>27.2</v>
      </c>
      <c r="Y32" s="8">
        <v>277.161564</v>
      </c>
      <c r="Z32" s="8">
        <v>27.2</v>
      </c>
      <c r="AA32" s="8">
        <v>244.4565369357</v>
      </c>
      <c r="AB32" s="7" t="s">
        <v>64</v>
      </c>
      <c r="AC32" s="7" t="s">
        <v>27</v>
      </c>
      <c r="AD32" s="7" t="s">
        <v>28</v>
      </c>
      <c r="AE32" s="7" t="s">
        <v>29</v>
      </c>
      <c r="AF32" s="7" t="s">
        <v>30</v>
      </c>
      <c r="AK32" s="7">
        <v>2.79176</v>
      </c>
    </row>
    <row r="33" spans="1:37" s="7" customFormat="1" x14ac:dyDescent="0.25">
      <c r="A33" s="8" t="s">
        <v>22</v>
      </c>
      <c r="B33" s="8">
        <v>2.3E-2</v>
      </c>
      <c r="C33" s="8" t="s">
        <v>25</v>
      </c>
      <c r="D33" s="8">
        <v>5</v>
      </c>
      <c r="E33" s="8" t="s">
        <v>49</v>
      </c>
      <c r="F33" s="8">
        <v>49</v>
      </c>
      <c r="G33" s="10">
        <v>25550000905015</v>
      </c>
      <c r="H33" s="10">
        <v>255500009</v>
      </c>
      <c r="I33" s="10">
        <v>25550000912</v>
      </c>
      <c r="J33" s="8" t="s">
        <v>35</v>
      </c>
      <c r="K33" s="8">
        <v>0</v>
      </c>
      <c r="L33" s="63">
        <v>8</v>
      </c>
      <c r="M33" s="63">
        <v>0</v>
      </c>
      <c r="N33" s="63">
        <v>2</v>
      </c>
      <c r="O33" s="63">
        <v>1</v>
      </c>
      <c r="P33" s="63">
        <v>1</v>
      </c>
      <c r="Q33" s="63" t="s">
        <v>747</v>
      </c>
      <c r="R33" s="63">
        <v>4</v>
      </c>
      <c r="S33" s="63">
        <v>2</v>
      </c>
      <c r="T33" s="63">
        <v>4</v>
      </c>
      <c r="U33" s="63" t="s">
        <v>748</v>
      </c>
      <c r="V33" s="63">
        <v>1</v>
      </c>
      <c r="W33" s="8">
        <v>0</v>
      </c>
      <c r="X33" s="8">
        <v>34.6</v>
      </c>
      <c r="Y33" s="8">
        <v>449.297123</v>
      </c>
      <c r="Z33" s="8">
        <v>27.2</v>
      </c>
      <c r="AA33" s="8">
        <v>244.4565369357</v>
      </c>
      <c r="AB33" s="7" t="s">
        <v>62</v>
      </c>
      <c r="AC33" s="7" t="s">
        <v>27</v>
      </c>
      <c r="AD33" s="7" t="s">
        <v>28</v>
      </c>
      <c r="AE33" s="7" t="s">
        <v>29</v>
      </c>
      <c r="AF33" s="7" t="s">
        <v>30</v>
      </c>
      <c r="AK33" s="7">
        <v>2.79176</v>
      </c>
    </row>
    <row r="34" spans="1:37" s="7" customFormat="1" x14ac:dyDescent="0.25">
      <c r="A34" s="8" t="s">
        <v>22</v>
      </c>
      <c r="B34" s="8">
        <v>2.3E-2</v>
      </c>
      <c r="C34" s="8" t="s">
        <v>25</v>
      </c>
      <c r="D34" s="8">
        <v>5</v>
      </c>
      <c r="E34" s="8" t="s">
        <v>49</v>
      </c>
      <c r="F34" s="8">
        <v>49</v>
      </c>
      <c r="G34" s="10">
        <v>25550000902006</v>
      </c>
      <c r="H34" s="10">
        <v>255500009</v>
      </c>
      <c r="I34" s="10">
        <v>25550000912</v>
      </c>
      <c r="J34" s="8" t="s">
        <v>35</v>
      </c>
      <c r="K34" s="8">
        <v>0</v>
      </c>
      <c r="L34" s="63">
        <v>8</v>
      </c>
      <c r="M34" s="63">
        <v>0</v>
      </c>
      <c r="N34" s="63">
        <v>2</v>
      </c>
      <c r="O34" s="63">
        <v>1</v>
      </c>
      <c r="P34" s="63">
        <v>1</v>
      </c>
      <c r="Q34" s="63" t="s">
        <v>747</v>
      </c>
      <c r="R34" s="63">
        <v>4</v>
      </c>
      <c r="S34" s="63">
        <v>2</v>
      </c>
      <c r="T34" s="63">
        <v>4</v>
      </c>
      <c r="U34" s="63" t="s">
        <v>748</v>
      </c>
      <c r="V34" s="63">
        <v>1</v>
      </c>
      <c r="W34" s="8">
        <v>0</v>
      </c>
      <c r="X34" s="8">
        <v>59.2</v>
      </c>
      <c r="Y34" s="8">
        <v>1990.8498099999999</v>
      </c>
      <c r="Z34" s="8">
        <v>27.2</v>
      </c>
      <c r="AA34" s="8">
        <v>244.4565369357</v>
      </c>
      <c r="AB34" s="7" t="s">
        <v>60</v>
      </c>
      <c r="AC34" s="7" t="s">
        <v>27</v>
      </c>
      <c r="AD34" s="7" t="s">
        <v>28</v>
      </c>
      <c r="AE34" s="7" t="s">
        <v>29</v>
      </c>
      <c r="AF34" s="7" t="s">
        <v>30</v>
      </c>
      <c r="AK34" s="7">
        <v>2.79176</v>
      </c>
    </row>
    <row r="35" spans="1:37" s="7" customFormat="1" x14ac:dyDescent="0.25">
      <c r="A35" s="8" t="s">
        <v>22</v>
      </c>
      <c r="B35" s="8">
        <v>2.3E-2</v>
      </c>
      <c r="C35" s="8" t="s">
        <v>25</v>
      </c>
      <c r="D35" s="8">
        <v>1</v>
      </c>
      <c r="E35" s="8" t="s">
        <v>49</v>
      </c>
      <c r="F35" s="8">
        <v>49</v>
      </c>
      <c r="G35" s="10">
        <v>25550001001003</v>
      </c>
      <c r="H35" s="10">
        <v>255500010</v>
      </c>
      <c r="I35" s="10">
        <v>25550001012</v>
      </c>
      <c r="J35" s="8" t="s">
        <v>46</v>
      </c>
      <c r="K35" s="8">
        <v>0</v>
      </c>
      <c r="L35" s="63">
        <v>57</v>
      </c>
      <c r="M35" s="63">
        <v>0</v>
      </c>
      <c r="N35" s="63">
        <v>2</v>
      </c>
      <c r="O35" s="63">
        <v>1</v>
      </c>
      <c r="P35" s="63">
        <v>1</v>
      </c>
      <c r="Q35" s="63" t="s">
        <v>747</v>
      </c>
      <c r="R35" s="63">
        <v>4</v>
      </c>
      <c r="S35" s="63">
        <v>2</v>
      </c>
      <c r="T35" s="63">
        <v>4</v>
      </c>
      <c r="U35" s="63" t="s">
        <v>748</v>
      </c>
      <c r="V35" s="63">
        <v>0</v>
      </c>
      <c r="W35" s="8">
        <v>0</v>
      </c>
      <c r="X35" s="8">
        <v>19.600000000000001</v>
      </c>
      <c r="Y35" s="8">
        <v>189.097039</v>
      </c>
      <c r="Z35" s="8">
        <v>19.600000000000001</v>
      </c>
      <c r="AA35" s="8">
        <v>189.09703910229999</v>
      </c>
      <c r="AB35" s="7" t="s">
        <v>63</v>
      </c>
      <c r="AC35" s="7" t="s">
        <v>27</v>
      </c>
      <c r="AD35" s="7" t="s">
        <v>28</v>
      </c>
      <c r="AE35" s="7" t="s">
        <v>29</v>
      </c>
      <c r="AF35" s="7" t="s">
        <v>48</v>
      </c>
      <c r="AG35" s="7" t="s">
        <v>30</v>
      </c>
      <c r="AK35" s="7">
        <v>4.5263600000000004</v>
      </c>
    </row>
    <row r="36" spans="1:37" s="7" customFormat="1" x14ac:dyDescent="0.25">
      <c r="A36" s="8" t="s">
        <v>22</v>
      </c>
      <c r="B36" s="8">
        <v>2.3E-2</v>
      </c>
      <c r="C36" s="8" t="s">
        <v>25</v>
      </c>
      <c r="D36" s="8">
        <v>1</v>
      </c>
      <c r="E36" s="8" t="s">
        <v>49</v>
      </c>
      <c r="F36" s="8">
        <v>49</v>
      </c>
      <c r="G36" s="10">
        <v>25550001201003</v>
      </c>
      <c r="H36" s="10">
        <v>255500012</v>
      </c>
      <c r="I36" s="10">
        <v>25550001212</v>
      </c>
      <c r="J36" s="8" t="s">
        <v>46</v>
      </c>
      <c r="K36" s="8">
        <v>0</v>
      </c>
      <c r="L36" s="63">
        <v>31</v>
      </c>
      <c r="M36" s="63">
        <v>0</v>
      </c>
      <c r="N36" s="63">
        <v>2</v>
      </c>
      <c r="O36" s="63">
        <v>1</v>
      </c>
      <c r="P36" s="63">
        <v>1</v>
      </c>
      <c r="Q36" s="63" t="s">
        <v>747</v>
      </c>
      <c r="R36" s="63">
        <v>4</v>
      </c>
      <c r="S36" s="63">
        <v>2</v>
      </c>
      <c r="T36" s="63">
        <v>4</v>
      </c>
      <c r="U36" s="63" t="s">
        <v>748</v>
      </c>
      <c r="V36" s="63">
        <v>0</v>
      </c>
      <c r="W36" s="8">
        <v>0</v>
      </c>
      <c r="X36" s="8">
        <v>14.3</v>
      </c>
      <c r="Y36" s="8">
        <v>155.27178599999999</v>
      </c>
      <c r="Z36" s="8">
        <v>14.3</v>
      </c>
      <c r="AA36" s="8">
        <v>155.2717858561</v>
      </c>
      <c r="AB36" s="7" t="s">
        <v>63</v>
      </c>
      <c r="AC36" s="7" t="s">
        <v>27</v>
      </c>
      <c r="AD36" s="7" t="s">
        <v>28</v>
      </c>
      <c r="AE36" s="7" t="s">
        <v>29</v>
      </c>
      <c r="AF36" s="7" t="s">
        <v>48</v>
      </c>
      <c r="AG36" s="7" t="s">
        <v>30</v>
      </c>
      <c r="AK36" s="7">
        <v>3.8332099999999998</v>
      </c>
    </row>
    <row r="37" spans="1:37" s="7" customFormat="1" x14ac:dyDescent="0.25">
      <c r="A37" s="8" t="s">
        <v>22</v>
      </c>
      <c r="B37" s="8">
        <v>2.3E-2</v>
      </c>
      <c r="C37" s="8" t="s">
        <v>119</v>
      </c>
      <c r="D37" s="8">
        <v>1</v>
      </c>
      <c r="E37" s="8" t="s">
        <v>49</v>
      </c>
      <c r="F37" s="8">
        <v>49</v>
      </c>
      <c r="G37" s="10">
        <v>268300001002006</v>
      </c>
      <c r="H37" s="10">
        <v>268300001</v>
      </c>
      <c r="I37" s="10">
        <v>26830000112</v>
      </c>
      <c r="J37" s="8" t="s">
        <v>39</v>
      </c>
      <c r="K37" s="8">
        <v>0</v>
      </c>
      <c r="L37" s="63">
        <v>1</v>
      </c>
      <c r="M37" s="63">
        <v>0</v>
      </c>
      <c r="N37" s="63">
        <v>1</v>
      </c>
      <c r="O37" s="63">
        <v>1</v>
      </c>
      <c r="P37" s="63">
        <v>1</v>
      </c>
      <c r="Q37" s="63" t="s">
        <v>747</v>
      </c>
      <c r="R37" s="63">
        <v>4</v>
      </c>
      <c r="S37" s="63">
        <v>1</v>
      </c>
      <c r="T37" s="63">
        <v>4</v>
      </c>
      <c r="U37" s="63" t="s">
        <v>748</v>
      </c>
      <c r="V37" s="63">
        <v>1</v>
      </c>
      <c r="W37" s="8">
        <v>1</v>
      </c>
      <c r="X37" s="8">
        <v>8.1</v>
      </c>
      <c r="Y37" s="8">
        <v>580.81001800000001</v>
      </c>
      <c r="Z37" s="8">
        <v>8.1</v>
      </c>
      <c r="AA37" s="8">
        <v>580.81001838680004</v>
      </c>
      <c r="AB37" s="7" t="s">
        <v>138</v>
      </c>
      <c r="AC37" s="7" t="s">
        <v>121</v>
      </c>
      <c r="AD37" s="7" t="s">
        <v>122</v>
      </c>
      <c r="AK37" s="7">
        <v>3.7080500000000001</v>
      </c>
    </row>
    <row r="38" spans="1:37" s="7" customFormat="1" x14ac:dyDescent="0.25">
      <c r="A38" s="8" t="s">
        <v>22</v>
      </c>
      <c r="B38" s="8">
        <v>2.3E-2</v>
      </c>
      <c r="C38" s="8" t="s">
        <v>25</v>
      </c>
      <c r="D38" s="8">
        <v>4</v>
      </c>
      <c r="E38" s="8" t="s">
        <v>49</v>
      </c>
      <c r="F38" s="8">
        <v>49</v>
      </c>
      <c r="G38" s="10">
        <v>292700001002006</v>
      </c>
      <c r="H38" s="10">
        <v>292700001</v>
      </c>
      <c r="I38" s="10">
        <v>29270000112</v>
      </c>
      <c r="J38" s="8" t="s">
        <v>525</v>
      </c>
      <c r="K38" s="8">
        <v>0</v>
      </c>
      <c r="L38" s="63">
        <v>34</v>
      </c>
      <c r="M38" s="63">
        <v>0</v>
      </c>
      <c r="N38" s="63">
        <v>2</v>
      </c>
      <c r="O38" s="63">
        <v>2</v>
      </c>
      <c r="P38" s="63">
        <v>1</v>
      </c>
      <c r="Q38" s="63" t="s">
        <v>747</v>
      </c>
      <c r="R38" s="63">
        <v>4</v>
      </c>
      <c r="S38" s="63">
        <v>1</v>
      </c>
      <c r="T38" s="63">
        <v>4</v>
      </c>
      <c r="U38" s="63" t="s">
        <v>748</v>
      </c>
      <c r="V38" s="63">
        <v>0</v>
      </c>
      <c r="W38" s="8">
        <v>0</v>
      </c>
      <c r="X38" s="8">
        <v>3.4</v>
      </c>
      <c r="Y38" s="8">
        <v>73.9600066</v>
      </c>
      <c r="Z38" s="8">
        <v>30.15</v>
      </c>
      <c r="AA38" s="8">
        <v>60.959663527300002</v>
      </c>
      <c r="AB38" s="7" t="s">
        <v>142</v>
      </c>
      <c r="AC38" s="7" t="s">
        <v>140</v>
      </c>
      <c r="AD38" s="7" t="s">
        <v>141</v>
      </c>
      <c r="AK38" s="7">
        <v>4.5263600000000004</v>
      </c>
    </row>
    <row r="39" spans="1:37" s="7" customFormat="1" x14ac:dyDescent="0.25">
      <c r="A39" s="8" t="s">
        <v>22</v>
      </c>
      <c r="B39" s="8">
        <v>2.3E-2</v>
      </c>
      <c r="C39" s="8" t="s">
        <v>25</v>
      </c>
      <c r="D39" s="8">
        <v>4</v>
      </c>
      <c r="E39" s="8" t="s">
        <v>49</v>
      </c>
      <c r="F39" s="8">
        <v>49</v>
      </c>
      <c r="G39" s="10">
        <v>292700001004012</v>
      </c>
      <c r="H39" s="10">
        <v>292700001</v>
      </c>
      <c r="I39" s="10">
        <v>29270000112</v>
      </c>
      <c r="J39" s="8" t="s">
        <v>525</v>
      </c>
      <c r="K39" s="8">
        <v>0</v>
      </c>
      <c r="L39" s="63">
        <v>34</v>
      </c>
      <c r="M39" s="63">
        <v>0</v>
      </c>
      <c r="N39" s="63">
        <v>2</v>
      </c>
      <c r="O39" s="63">
        <v>2</v>
      </c>
      <c r="P39" s="63">
        <v>1</v>
      </c>
      <c r="Q39" s="63" t="s">
        <v>747</v>
      </c>
      <c r="R39" s="63">
        <v>4</v>
      </c>
      <c r="S39" s="63">
        <v>1</v>
      </c>
      <c r="T39" s="63">
        <v>4</v>
      </c>
      <c r="U39" s="63" t="s">
        <v>748</v>
      </c>
      <c r="V39" s="63">
        <v>0</v>
      </c>
      <c r="W39" s="8">
        <v>0</v>
      </c>
      <c r="X39" s="8">
        <v>15.5</v>
      </c>
      <c r="Y39" s="8">
        <v>428.49003199999999</v>
      </c>
      <c r="Z39" s="8">
        <v>30.15</v>
      </c>
      <c r="AA39" s="8">
        <v>60.959663527300002</v>
      </c>
      <c r="AB39" s="7" t="s">
        <v>144</v>
      </c>
      <c r="AC39" s="7" t="s">
        <v>140</v>
      </c>
      <c r="AD39" s="7" t="s">
        <v>141</v>
      </c>
      <c r="AK39" s="7">
        <v>4.5263600000000004</v>
      </c>
    </row>
    <row r="40" spans="1:37" s="7" customFormat="1" x14ac:dyDescent="0.25">
      <c r="A40" s="8" t="s">
        <v>22</v>
      </c>
      <c r="B40" s="8">
        <v>2.3E-2</v>
      </c>
      <c r="C40" s="8" t="s">
        <v>25</v>
      </c>
      <c r="D40" s="8">
        <v>4</v>
      </c>
      <c r="E40" s="8" t="s">
        <v>49</v>
      </c>
      <c r="F40" s="8">
        <v>49</v>
      </c>
      <c r="G40" s="10">
        <v>292700001001003</v>
      </c>
      <c r="H40" s="10">
        <v>292700001</v>
      </c>
      <c r="I40" s="10">
        <v>29270000112</v>
      </c>
      <c r="J40" s="8" t="s">
        <v>525</v>
      </c>
      <c r="K40" s="8">
        <v>0</v>
      </c>
      <c r="L40" s="63">
        <v>34</v>
      </c>
      <c r="M40" s="63">
        <v>0</v>
      </c>
      <c r="N40" s="63">
        <v>2</v>
      </c>
      <c r="O40" s="63">
        <v>2</v>
      </c>
      <c r="P40" s="63">
        <v>1</v>
      </c>
      <c r="Q40" s="63" t="s">
        <v>747</v>
      </c>
      <c r="R40" s="63">
        <v>4</v>
      </c>
      <c r="S40" s="63">
        <v>1</v>
      </c>
      <c r="T40" s="63">
        <v>4</v>
      </c>
      <c r="U40" s="63" t="s">
        <v>748</v>
      </c>
      <c r="V40" s="63">
        <v>0</v>
      </c>
      <c r="W40" s="8">
        <v>0</v>
      </c>
      <c r="X40" s="8">
        <v>44.8</v>
      </c>
      <c r="Y40" s="8">
        <v>104.039996</v>
      </c>
      <c r="Z40" s="8">
        <v>30.15</v>
      </c>
      <c r="AA40" s="8">
        <v>60.959663527300002</v>
      </c>
      <c r="AB40" s="7" t="s">
        <v>139</v>
      </c>
      <c r="AC40" s="7" t="s">
        <v>140</v>
      </c>
      <c r="AD40" s="7" t="s">
        <v>141</v>
      </c>
      <c r="AK40" s="7">
        <v>4.5263600000000004</v>
      </c>
    </row>
    <row r="41" spans="1:37" s="7" customFormat="1" x14ac:dyDescent="0.25">
      <c r="A41" s="8" t="s">
        <v>22</v>
      </c>
      <c r="B41" s="8">
        <v>2.3E-2</v>
      </c>
      <c r="C41" s="8" t="s">
        <v>25</v>
      </c>
      <c r="D41" s="8">
        <v>4</v>
      </c>
      <c r="E41" s="8" t="s">
        <v>49</v>
      </c>
      <c r="F41" s="8">
        <v>49</v>
      </c>
      <c r="G41" s="10">
        <v>292700001003009</v>
      </c>
      <c r="H41" s="10">
        <v>292700001</v>
      </c>
      <c r="I41" s="10">
        <v>29270000112</v>
      </c>
      <c r="J41" s="8" t="s">
        <v>525</v>
      </c>
      <c r="K41" s="8">
        <v>0</v>
      </c>
      <c r="L41" s="63">
        <v>34</v>
      </c>
      <c r="M41" s="63">
        <v>0</v>
      </c>
      <c r="N41" s="63">
        <v>2</v>
      </c>
      <c r="O41" s="63">
        <v>2</v>
      </c>
      <c r="P41" s="63">
        <v>1</v>
      </c>
      <c r="Q41" s="63" t="s">
        <v>747</v>
      </c>
      <c r="R41" s="63">
        <v>4</v>
      </c>
      <c r="S41" s="63">
        <v>1</v>
      </c>
      <c r="T41" s="63">
        <v>4</v>
      </c>
      <c r="U41" s="63" t="s">
        <v>748</v>
      </c>
      <c r="V41" s="63">
        <v>0</v>
      </c>
      <c r="W41" s="8">
        <v>0</v>
      </c>
      <c r="X41" s="8">
        <v>76.7</v>
      </c>
      <c r="Y41" s="8">
        <v>14.4399996</v>
      </c>
      <c r="Z41" s="8">
        <v>30.15</v>
      </c>
      <c r="AA41" s="8">
        <v>60.959663527300002</v>
      </c>
      <c r="AB41" s="7" t="s">
        <v>143</v>
      </c>
      <c r="AC41" s="7" t="s">
        <v>140</v>
      </c>
      <c r="AD41" s="7" t="s">
        <v>141</v>
      </c>
      <c r="AK41" s="7">
        <v>4.5263600000000004</v>
      </c>
    </row>
    <row r="42" spans="1:37" s="7" customFormat="1" x14ac:dyDescent="0.25">
      <c r="A42" s="8" t="s">
        <v>22</v>
      </c>
      <c r="B42" s="8">
        <v>2.3E-2</v>
      </c>
      <c r="C42" s="8" t="s">
        <v>25</v>
      </c>
      <c r="D42" s="8">
        <v>3</v>
      </c>
      <c r="E42" s="8" t="s">
        <v>49</v>
      </c>
      <c r="F42" s="8">
        <v>49</v>
      </c>
      <c r="G42" s="10">
        <v>300800001003003</v>
      </c>
      <c r="H42" s="10">
        <v>300800001</v>
      </c>
      <c r="I42" s="10">
        <v>30080000112</v>
      </c>
      <c r="J42" s="8" t="s">
        <v>151</v>
      </c>
      <c r="K42" s="8">
        <v>0</v>
      </c>
      <c r="L42" s="63">
        <v>19</v>
      </c>
      <c r="M42" s="63">
        <v>0</v>
      </c>
      <c r="N42" s="63">
        <v>1</v>
      </c>
      <c r="O42" s="63">
        <v>2</v>
      </c>
      <c r="P42" s="63">
        <v>1</v>
      </c>
      <c r="Q42" s="63" t="s">
        <v>749</v>
      </c>
      <c r="R42" s="63">
        <v>4</v>
      </c>
      <c r="S42" s="63">
        <v>1</v>
      </c>
      <c r="T42" s="63">
        <v>2</v>
      </c>
      <c r="U42" s="63" t="s">
        <v>751</v>
      </c>
      <c r="V42" s="63">
        <v>0</v>
      </c>
      <c r="W42" s="8">
        <v>1</v>
      </c>
      <c r="X42" s="8">
        <v>31</v>
      </c>
      <c r="Y42" s="8">
        <v>692.43104500000004</v>
      </c>
      <c r="Z42" s="8">
        <v>64</v>
      </c>
      <c r="AA42" s="8">
        <v>148.59013490309999</v>
      </c>
      <c r="AB42" s="7" t="s">
        <v>160</v>
      </c>
      <c r="AC42" s="7" t="s">
        <v>153</v>
      </c>
      <c r="AD42" s="7" t="s">
        <v>154</v>
      </c>
      <c r="AE42" s="7" t="s">
        <v>155</v>
      </c>
      <c r="AF42" s="7" t="s">
        <v>156</v>
      </c>
      <c r="AG42" s="7" t="s">
        <v>157</v>
      </c>
      <c r="AH42" s="7" t="s">
        <v>158</v>
      </c>
      <c r="AK42" s="7">
        <v>4.6888800000000002</v>
      </c>
    </row>
    <row r="43" spans="1:37" s="7" customFormat="1" x14ac:dyDescent="0.25">
      <c r="A43" s="8" t="s">
        <v>22</v>
      </c>
      <c r="B43" s="8">
        <v>2.3E-2</v>
      </c>
      <c r="C43" s="8" t="s">
        <v>25</v>
      </c>
      <c r="D43" s="8">
        <v>3</v>
      </c>
      <c r="E43" s="8" t="s">
        <v>49</v>
      </c>
      <c r="F43" s="8">
        <v>49</v>
      </c>
      <c r="G43" s="10">
        <v>300800001001001</v>
      </c>
      <c r="H43" s="10">
        <v>300800001</v>
      </c>
      <c r="I43" s="10">
        <v>30080000112</v>
      </c>
      <c r="J43" s="8" t="s">
        <v>151</v>
      </c>
      <c r="K43" s="8">
        <v>0</v>
      </c>
      <c r="L43" s="63">
        <v>19</v>
      </c>
      <c r="M43" s="63">
        <v>0</v>
      </c>
      <c r="N43" s="63">
        <v>1</v>
      </c>
      <c r="O43" s="63">
        <v>2</v>
      </c>
      <c r="P43" s="63">
        <v>1</v>
      </c>
      <c r="Q43" s="63" t="s">
        <v>749</v>
      </c>
      <c r="R43" s="63">
        <v>4</v>
      </c>
      <c r="S43" s="63">
        <v>1</v>
      </c>
      <c r="T43" s="63">
        <v>2</v>
      </c>
      <c r="U43" s="63" t="s">
        <v>751</v>
      </c>
      <c r="V43" s="63">
        <v>0</v>
      </c>
      <c r="W43" s="8">
        <v>1</v>
      </c>
      <c r="X43" s="8">
        <v>64</v>
      </c>
      <c r="Y43" s="8">
        <v>84.089412600000003</v>
      </c>
      <c r="Z43" s="8">
        <v>64</v>
      </c>
      <c r="AA43" s="8">
        <v>148.59013490309999</v>
      </c>
      <c r="AB43" s="7" t="s">
        <v>152</v>
      </c>
      <c r="AC43" s="7" t="s">
        <v>153</v>
      </c>
      <c r="AD43" s="7" t="s">
        <v>154</v>
      </c>
      <c r="AE43" s="7" t="s">
        <v>155</v>
      </c>
      <c r="AF43" s="7" t="s">
        <v>156</v>
      </c>
      <c r="AG43" s="7" t="s">
        <v>157</v>
      </c>
      <c r="AH43" s="7" t="s">
        <v>158</v>
      </c>
      <c r="AK43" s="7">
        <v>4.6888800000000002</v>
      </c>
    </row>
    <row r="44" spans="1:37" s="7" customFormat="1" x14ac:dyDescent="0.25">
      <c r="A44" s="8" t="s">
        <v>22</v>
      </c>
      <c r="B44" s="8">
        <v>2.3E-2</v>
      </c>
      <c r="C44" s="8" t="s">
        <v>25</v>
      </c>
      <c r="D44" s="8">
        <v>3</v>
      </c>
      <c r="E44" s="8" t="s">
        <v>49</v>
      </c>
      <c r="F44" s="8">
        <v>49</v>
      </c>
      <c r="G44" s="10">
        <v>300800001002002</v>
      </c>
      <c r="H44" s="10">
        <v>300800001</v>
      </c>
      <c r="I44" s="10">
        <v>30080000112</v>
      </c>
      <c r="J44" s="8" t="s">
        <v>151</v>
      </c>
      <c r="K44" s="8">
        <v>0</v>
      </c>
      <c r="L44" s="63">
        <v>19</v>
      </c>
      <c r="M44" s="63">
        <v>0</v>
      </c>
      <c r="N44" s="63">
        <v>1</v>
      </c>
      <c r="O44" s="63">
        <v>2</v>
      </c>
      <c r="P44" s="63">
        <v>1</v>
      </c>
      <c r="Q44" s="63" t="s">
        <v>749</v>
      </c>
      <c r="R44" s="63">
        <v>4</v>
      </c>
      <c r="S44" s="63">
        <v>1</v>
      </c>
      <c r="T44" s="63">
        <v>2</v>
      </c>
      <c r="U44" s="63" t="s">
        <v>751</v>
      </c>
      <c r="V44" s="63">
        <v>0</v>
      </c>
      <c r="W44" s="8">
        <v>1</v>
      </c>
      <c r="X44" s="8">
        <v>68</v>
      </c>
      <c r="Y44" s="8">
        <v>74.838302900000002</v>
      </c>
      <c r="Z44" s="8">
        <v>64</v>
      </c>
      <c r="AA44" s="8">
        <v>148.59013490309999</v>
      </c>
      <c r="AB44" s="7" t="s">
        <v>159</v>
      </c>
      <c r="AC44" s="7" t="s">
        <v>153</v>
      </c>
      <c r="AD44" s="7" t="s">
        <v>154</v>
      </c>
      <c r="AE44" s="7" t="s">
        <v>155</v>
      </c>
      <c r="AF44" s="7" t="s">
        <v>156</v>
      </c>
      <c r="AG44" s="7" t="s">
        <v>157</v>
      </c>
      <c r="AH44" s="7" t="s">
        <v>158</v>
      </c>
      <c r="AK44" s="7">
        <v>4.6888800000000002</v>
      </c>
    </row>
    <row r="45" spans="1:37" s="7" customFormat="1" x14ac:dyDescent="0.25">
      <c r="A45" s="8" t="s">
        <v>22</v>
      </c>
      <c r="B45" s="8">
        <v>2.3E-2</v>
      </c>
      <c r="C45" s="8" t="s">
        <v>25</v>
      </c>
      <c r="D45" s="8">
        <v>2</v>
      </c>
      <c r="E45" s="8" t="s">
        <v>49</v>
      </c>
      <c r="F45" s="8">
        <v>49</v>
      </c>
      <c r="G45" s="10">
        <v>302900001007007</v>
      </c>
      <c r="H45" s="10">
        <v>302900001</v>
      </c>
      <c r="I45" s="10">
        <v>30290000112</v>
      </c>
      <c r="J45" s="8" t="s">
        <v>161</v>
      </c>
      <c r="K45" s="8">
        <v>0</v>
      </c>
      <c r="L45" s="63">
        <v>5</v>
      </c>
      <c r="M45" s="63">
        <v>0</v>
      </c>
      <c r="N45" s="63">
        <v>1</v>
      </c>
      <c r="O45" s="63">
        <v>3</v>
      </c>
      <c r="P45" s="63">
        <v>1</v>
      </c>
      <c r="Q45" s="63" t="s">
        <v>749</v>
      </c>
      <c r="R45" s="63">
        <v>1</v>
      </c>
      <c r="S45" s="63">
        <v>1</v>
      </c>
      <c r="T45" s="63">
        <v>4</v>
      </c>
      <c r="U45" s="63" t="s">
        <v>752</v>
      </c>
      <c r="V45" s="63">
        <v>0</v>
      </c>
      <c r="W45" s="8">
        <v>3</v>
      </c>
      <c r="X45" s="8">
        <v>68.5</v>
      </c>
      <c r="Y45" s="8">
        <v>200.41664599999999</v>
      </c>
      <c r="Z45" s="8">
        <v>71.150000000000006</v>
      </c>
      <c r="AA45" s="8">
        <v>149.8131894533</v>
      </c>
      <c r="AB45" s="7" t="s">
        <v>164</v>
      </c>
      <c r="AC45" s="7" t="s">
        <v>163</v>
      </c>
      <c r="AK45" s="7">
        <v>3.3025899999999999</v>
      </c>
    </row>
    <row r="46" spans="1:37" s="7" customFormat="1" x14ac:dyDescent="0.25">
      <c r="A46" s="8" t="s">
        <v>22</v>
      </c>
      <c r="B46" s="8">
        <v>2.3E-2</v>
      </c>
      <c r="C46" s="8" t="s">
        <v>25</v>
      </c>
      <c r="D46" s="8">
        <v>2</v>
      </c>
      <c r="E46" s="8" t="s">
        <v>49</v>
      </c>
      <c r="F46" s="8">
        <v>49</v>
      </c>
      <c r="G46" s="10">
        <v>302900001006006</v>
      </c>
      <c r="H46" s="10">
        <v>302900001</v>
      </c>
      <c r="I46" s="10">
        <v>30290000112</v>
      </c>
      <c r="J46" s="8" t="s">
        <v>161</v>
      </c>
      <c r="K46" s="8">
        <v>0</v>
      </c>
      <c r="L46" s="63">
        <v>5</v>
      </c>
      <c r="M46" s="63">
        <v>0</v>
      </c>
      <c r="N46" s="63">
        <v>1</v>
      </c>
      <c r="O46" s="63">
        <v>3</v>
      </c>
      <c r="P46" s="63">
        <v>1</v>
      </c>
      <c r="Q46" s="63" t="s">
        <v>749</v>
      </c>
      <c r="R46" s="63">
        <v>1</v>
      </c>
      <c r="S46" s="63">
        <v>1</v>
      </c>
      <c r="T46" s="63">
        <v>4</v>
      </c>
      <c r="U46" s="63" t="s">
        <v>752</v>
      </c>
      <c r="V46" s="63">
        <v>0</v>
      </c>
      <c r="W46" s="8">
        <v>3</v>
      </c>
      <c r="X46" s="8">
        <v>73.8</v>
      </c>
      <c r="Y46" s="8">
        <v>181.079508</v>
      </c>
      <c r="Z46" s="8">
        <v>71.150000000000006</v>
      </c>
      <c r="AA46" s="8">
        <v>149.8131894533</v>
      </c>
      <c r="AB46" s="7" t="s">
        <v>162</v>
      </c>
      <c r="AC46" s="7" t="s">
        <v>163</v>
      </c>
      <c r="AK46" s="7">
        <v>3.3025899999999999</v>
      </c>
    </row>
    <row r="47" spans="1:37" s="7" customFormat="1" x14ac:dyDescent="0.25">
      <c r="A47" s="8" t="s">
        <v>22</v>
      </c>
      <c r="B47" s="8">
        <v>2.3E-2</v>
      </c>
      <c r="C47" s="8" t="s">
        <v>25</v>
      </c>
      <c r="D47" s="8">
        <v>2</v>
      </c>
      <c r="E47" s="8" t="s">
        <v>65</v>
      </c>
      <c r="F47" s="8">
        <v>33</v>
      </c>
      <c r="G47" s="10">
        <v>25550000501003</v>
      </c>
      <c r="H47" s="10">
        <v>255500005</v>
      </c>
      <c r="I47" s="10">
        <v>25550000512</v>
      </c>
      <c r="J47" s="8" t="s">
        <v>23</v>
      </c>
      <c r="K47" s="8">
        <v>0</v>
      </c>
      <c r="L47" s="63">
        <v>42</v>
      </c>
      <c r="M47" s="63">
        <v>0</v>
      </c>
      <c r="N47" s="63">
        <v>1</v>
      </c>
      <c r="O47" s="63">
        <v>1</v>
      </c>
      <c r="P47" s="63">
        <v>1</v>
      </c>
      <c r="Q47" s="63" t="s">
        <v>747</v>
      </c>
      <c r="R47" s="63">
        <v>4</v>
      </c>
      <c r="S47" s="63">
        <v>2</v>
      </c>
      <c r="T47" s="63">
        <v>4</v>
      </c>
      <c r="U47" s="63" t="s">
        <v>748</v>
      </c>
      <c r="V47" s="63">
        <v>0</v>
      </c>
      <c r="W47" s="8">
        <v>1</v>
      </c>
      <c r="X47" s="8">
        <v>3.4</v>
      </c>
      <c r="Y47" s="8">
        <v>37.231963200000003</v>
      </c>
      <c r="Z47" s="8">
        <v>4.3</v>
      </c>
      <c r="AA47" s="8">
        <v>16.469456817200001</v>
      </c>
      <c r="AB47" s="7" t="s">
        <v>67</v>
      </c>
      <c r="AC47" s="7" t="s">
        <v>27</v>
      </c>
      <c r="AD47" s="7" t="s">
        <v>51</v>
      </c>
      <c r="AE47" s="7" t="s">
        <v>52</v>
      </c>
      <c r="AF47" s="7" t="s">
        <v>53</v>
      </c>
      <c r="AG47" s="7" t="s">
        <v>29</v>
      </c>
      <c r="AH47" s="7" t="s">
        <v>30</v>
      </c>
      <c r="AK47" s="7">
        <v>4.7376699999999996</v>
      </c>
    </row>
    <row r="48" spans="1:37" s="7" customFormat="1" x14ac:dyDescent="0.25">
      <c r="A48" s="8" t="s">
        <v>22</v>
      </c>
      <c r="B48" s="8">
        <v>2.3E-2</v>
      </c>
      <c r="C48" s="8" t="s">
        <v>25</v>
      </c>
      <c r="D48" s="8">
        <v>2</v>
      </c>
      <c r="E48" s="8" t="s">
        <v>65</v>
      </c>
      <c r="F48" s="8">
        <v>33</v>
      </c>
      <c r="G48" s="10">
        <v>25550000503009</v>
      </c>
      <c r="H48" s="10">
        <v>255500005</v>
      </c>
      <c r="I48" s="10">
        <v>25550000512</v>
      </c>
      <c r="J48" s="8" t="s">
        <v>23</v>
      </c>
      <c r="K48" s="8">
        <v>0</v>
      </c>
      <c r="L48" s="63">
        <v>42</v>
      </c>
      <c r="M48" s="63">
        <v>0</v>
      </c>
      <c r="N48" s="63">
        <v>1</v>
      </c>
      <c r="O48" s="63">
        <v>1</v>
      </c>
      <c r="P48" s="63">
        <v>1</v>
      </c>
      <c r="Q48" s="63" t="s">
        <v>747</v>
      </c>
      <c r="R48" s="63">
        <v>4</v>
      </c>
      <c r="S48" s="63">
        <v>2</v>
      </c>
      <c r="T48" s="63">
        <v>4</v>
      </c>
      <c r="U48" s="63" t="s">
        <v>748</v>
      </c>
      <c r="V48" s="63">
        <v>0</v>
      </c>
      <c r="W48" s="8">
        <v>1</v>
      </c>
      <c r="X48" s="8">
        <v>5.2</v>
      </c>
      <c r="Y48" s="8">
        <v>4.7071641599999996</v>
      </c>
      <c r="Z48" s="8">
        <v>4.3</v>
      </c>
      <c r="AA48" s="8">
        <v>16.469456817200001</v>
      </c>
      <c r="AB48" s="7" t="s">
        <v>68</v>
      </c>
      <c r="AC48" s="7" t="s">
        <v>27</v>
      </c>
      <c r="AD48" s="7" t="s">
        <v>51</v>
      </c>
      <c r="AE48" s="7" t="s">
        <v>52</v>
      </c>
      <c r="AF48" s="7" t="s">
        <v>53</v>
      </c>
      <c r="AG48" s="7" t="s">
        <v>29</v>
      </c>
      <c r="AH48" s="7" t="s">
        <v>30</v>
      </c>
      <c r="AK48" s="7">
        <v>4.7376699999999996</v>
      </c>
    </row>
    <row r="49" spans="1:37" s="7" customFormat="1" x14ac:dyDescent="0.25">
      <c r="A49" s="8" t="s">
        <v>22</v>
      </c>
      <c r="B49" s="8">
        <v>2.3E-2</v>
      </c>
      <c r="C49" s="8" t="s">
        <v>25</v>
      </c>
      <c r="D49" s="8">
        <v>1</v>
      </c>
      <c r="E49" s="8" t="s">
        <v>65</v>
      </c>
      <c r="F49" s="8">
        <v>33</v>
      </c>
      <c r="G49" s="10">
        <v>25550000602006</v>
      </c>
      <c r="H49" s="10">
        <v>255500006</v>
      </c>
      <c r="I49" s="10">
        <v>25550000612</v>
      </c>
      <c r="J49" s="8" t="s">
        <v>23</v>
      </c>
      <c r="K49" s="8">
        <v>0</v>
      </c>
      <c r="L49" s="63">
        <v>5</v>
      </c>
      <c r="M49" s="63">
        <v>0</v>
      </c>
      <c r="N49" s="63">
        <v>1</v>
      </c>
      <c r="O49" s="63">
        <v>1</v>
      </c>
      <c r="P49" s="63">
        <v>1</v>
      </c>
      <c r="Q49" s="63" t="s">
        <v>747</v>
      </c>
      <c r="R49" s="63">
        <v>4</v>
      </c>
      <c r="S49" s="63">
        <v>2</v>
      </c>
      <c r="T49" s="63">
        <v>4</v>
      </c>
      <c r="U49" s="63" t="s">
        <v>748</v>
      </c>
      <c r="V49" s="63">
        <v>0</v>
      </c>
      <c r="W49" s="8">
        <v>1</v>
      </c>
      <c r="X49" s="8">
        <v>-28.2</v>
      </c>
      <c r="Y49" s="8">
        <v>2026.3952400000001</v>
      </c>
      <c r="Z49" s="8">
        <v>-28.2</v>
      </c>
      <c r="AA49" s="8">
        <v>2026.3952402499999</v>
      </c>
      <c r="AB49" s="7" t="s">
        <v>69</v>
      </c>
      <c r="AC49" s="7" t="s">
        <v>27</v>
      </c>
      <c r="AD49" s="7" t="s">
        <v>28</v>
      </c>
      <c r="AE49" s="7" t="s">
        <v>29</v>
      </c>
      <c r="AF49" s="7" t="s">
        <v>30</v>
      </c>
      <c r="AK49" s="7">
        <v>2.6094400000000002</v>
      </c>
    </row>
    <row r="50" spans="1:37" s="7" customFormat="1" x14ac:dyDescent="0.25">
      <c r="A50" s="8" t="s">
        <v>22</v>
      </c>
      <c r="B50" s="8">
        <v>2.3E-2</v>
      </c>
      <c r="C50" s="8" t="s">
        <v>25</v>
      </c>
      <c r="D50" s="8">
        <v>2</v>
      </c>
      <c r="E50" s="8" t="s">
        <v>65</v>
      </c>
      <c r="F50" s="8">
        <v>33</v>
      </c>
      <c r="G50" s="10">
        <v>292800001001003</v>
      </c>
      <c r="H50" s="10">
        <v>292800001</v>
      </c>
      <c r="I50" s="10">
        <v>29280000112</v>
      </c>
      <c r="J50" s="8" t="s">
        <v>81</v>
      </c>
      <c r="K50" s="8">
        <v>0</v>
      </c>
      <c r="L50" s="63">
        <v>1</v>
      </c>
      <c r="M50" s="63">
        <v>0</v>
      </c>
      <c r="N50" s="63">
        <v>1</v>
      </c>
      <c r="O50" s="63">
        <v>2</v>
      </c>
      <c r="P50" s="63">
        <v>1</v>
      </c>
      <c r="Q50" s="63" t="s">
        <v>749</v>
      </c>
      <c r="R50" s="63">
        <v>4</v>
      </c>
      <c r="S50" s="63">
        <v>1</v>
      </c>
      <c r="T50" s="63">
        <v>2</v>
      </c>
      <c r="U50" s="63" t="s">
        <v>750</v>
      </c>
      <c r="V50" s="63">
        <v>1</v>
      </c>
      <c r="W50" s="8">
        <v>1</v>
      </c>
      <c r="X50" s="8">
        <v>-4.7</v>
      </c>
      <c r="Y50" s="8">
        <v>20022.25</v>
      </c>
      <c r="Z50" s="8">
        <v>84.1</v>
      </c>
      <c r="AA50" s="8" t="s">
        <v>66</v>
      </c>
      <c r="AB50" s="7" t="s">
        <v>165</v>
      </c>
      <c r="AC50" s="7" t="s">
        <v>166</v>
      </c>
      <c r="AK50" s="7">
        <v>5.75359</v>
      </c>
    </row>
    <row r="51" spans="1:37" s="7" customFormat="1" x14ac:dyDescent="0.25">
      <c r="A51" s="8" t="s">
        <v>22</v>
      </c>
      <c r="B51" s="8">
        <v>2.3E-2</v>
      </c>
      <c r="C51" s="8" t="s">
        <v>25</v>
      </c>
      <c r="D51" s="8">
        <v>2</v>
      </c>
      <c r="E51" s="8" t="s">
        <v>65</v>
      </c>
      <c r="F51" s="8">
        <v>33</v>
      </c>
      <c r="G51" s="10">
        <v>292800001002001</v>
      </c>
      <c r="H51" s="10">
        <v>292800001</v>
      </c>
      <c r="I51" s="10">
        <v>29280000112</v>
      </c>
      <c r="J51" s="8" t="s">
        <v>81</v>
      </c>
      <c r="K51" s="8">
        <v>0</v>
      </c>
      <c r="L51" s="63">
        <v>1</v>
      </c>
      <c r="M51" s="63">
        <v>0</v>
      </c>
      <c r="N51" s="63">
        <v>1</v>
      </c>
      <c r="O51" s="63">
        <v>2</v>
      </c>
      <c r="P51" s="63">
        <v>1</v>
      </c>
      <c r="Q51" s="63" t="s">
        <v>749</v>
      </c>
      <c r="R51" s="63">
        <v>4</v>
      </c>
      <c r="S51" s="63">
        <v>1</v>
      </c>
      <c r="T51" s="63">
        <v>2</v>
      </c>
      <c r="U51" s="63" t="s">
        <v>750</v>
      </c>
      <c r="V51" s="63">
        <v>1</v>
      </c>
      <c r="W51" s="8">
        <v>1</v>
      </c>
      <c r="X51" s="8">
        <v>172.9</v>
      </c>
      <c r="Y51" s="8" t="s">
        <v>66</v>
      </c>
      <c r="Z51" s="8">
        <v>84.1</v>
      </c>
      <c r="AA51" s="8" t="s">
        <v>66</v>
      </c>
      <c r="AB51" s="7" t="s">
        <v>167</v>
      </c>
      <c r="AC51" s="7" t="s">
        <v>166</v>
      </c>
      <c r="AK51" s="7">
        <v>5.75359</v>
      </c>
    </row>
    <row r="52" spans="1:37" s="7" customFormat="1" x14ac:dyDescent="0.25">
      <c r="A52" s="8" t="s">
        <v>22</v>
      </c>
      <c r="B52" s="8">
        <v>2.3E-2</v>
      </c>
      <c r="C52" s="8" t="s">
        <v>25</v>
      </c>
      <c r="D52" s="7">
        <v>1</v>
      </c>
      <c r="E52" s="8" t="s">
        <v>65</v>
      </c>
      <c r="F52" s="7">
        <v>33</v>
      </c>
      <c r="G52" s="65">
        <v>325900002002006</v>
      </c>
      <c r="H52" s="10">
        <v>325900002</v>
      </c>
      <c r="I52" s="10">
        <v>32590000212</v>
      </c>
      <c r="J52" s="8" t="s">
        <v>35</v>
      </c>
      <c r="K52" s="8">
        <v>0</v>
      </c>
      <c r="L52" s="63">
        <v>23</v>
      </c>
      <c r="M52" s="63">
        <v>0</v>
      </c>
      <c r="N52" s="63">
        <v>1</v>
      </c>
      <c r="O52" s="63">
        <v>2</v>
      </c>
      <c r="P52" s="63">
        <v>1</v>
      </c>
      <c r="Q52" s="63" t="s">
        <v>747</v>
      </c>
      <c r="R52" s="63">
        <v>4</v>
      </c>
      <c r="S52" s="63">
        <v>1</v>
      </c>
      <c r="T52" s="63">
        <v>4</v>
      </c>
      <c r="U52" s="63" t="s">
        <v>748</v>
      </c>
      <c r="V52" s="63">
        <v>0</v>
      </c>
      <c r="W52" s="8">
        <v>1</v>
      </c>
      <c r="X52" s="7">
        <v>135.19999999999999</v>
      </c>
      <c r="Y52" s="7">
        <f>120.3816387^2</f>
        <v>14491.738936097338</v>
      </c>
      <c r="Z52" s="7">
        <v>135.19999999999999</v>
      </c>
      <c r="AA52" s="7">
        <f>120.3816387^2</f>
        <v>14491.738936097338</v>
      </c>
      <c r="AB52" s="7" t="s">
        <v>760</v>
      </c>
      <c r="AC52" s="7" t="s">
        <v>758</v>
      </c>
      <c r="AD52" s="7" t="s">
        <v>759</v>
      </c>
      <c r="AK52" s="7">
        <f>LN(23)+1</f>
        <v>4.1354942159291497</v>
      </c>
    </row>
    <row r="53" spans="1:37" s="7" customFormat="1" x14ac:dyDescent="0.25">
      <c r="A53" s="8" t="s">
        <v>22</v>
      </c>
      <c r="B53" s="8">
        <v>2.3E-2</v>
      </c>
      <c r="C53" s="8" t="s">
        <v>25</v>
      </c>
      <c r="D53" s="8">
        <v>1</v>
      </c>
      <c r="E53" s="8" t="s">
        <v>70</v>
      </c>
      <c r="F53" s="8">
        <v>145</v>
      </c>
      <c r="G53" s="10">
        <v>25550000606018</v>
      </c>
      <c r="H53" s="10">
        <v>255500006</v>
      </c>
      <c r="I53" s="10">
        <v>25550000612</v>
      </c>
      <c r="J53" s="8" t="s">
        <v>23</v>
      </c>
      <c r="K53" s="8">
        <v>0</v>
      </c>
      <c r="L53" s="63">
        <v>5</v>
      </c>
      <c r="M53" s="63">
        <v>0</v>
      </c>
      <c r="N53" s="63">
        <v>1</v>
      </c>
      <c r="O53" s="63">
        <v>1</v>
      </c>
      <c r="P53" s="63">
        <v>1</v>
      </c>
      <c r="Q53" s="63" t="s">
        <v>747</v>
      </c>
      <c r="R53" s="63">
        <v>4</v>
      </c>
      <c r="S53" s="63">
        <v>2</v>
      </c>
      <c r="T53" s="63">
        <v>4</v>
      </c>
      <c r="U53" s="63" t="s">
        <v>748</v>
      </c>
      <c r="V53" s="63">
        <v>0</v>
      </c>
      <c r="W53" s="8">
        <v>1</v>
      </c>
      <c r="X53" s="8">
        <v>-15</v>
      </c>
      <c r="Y53" s="8">
        <v>96.4245442</v>
      </c>
      <c r="Z53" s="8">
        <v>-15</v>
      </c>
      <c r="AA53" s="8">
        <v>96.424544159999996</v>
      </c>
      <c r="AB53" s="7" t="s">
        <v>71</v>
      </c>
      <c r="AC53" s="7" t="s">
        <v>27</v>
      </c>
      <c r="AD53" s="7" t="s">
        <v>28</v>
      </c>
      <c r="AE53" s="7" t="s">
        <v>29</v>
      </c>
      <c r="AF53" s="7" t="s">
        <v>30</v>
      </c>
      <c r="AK53" s="7">
        <v>2.6094400000000002</v>
      </c>
    </row>
    <row r="54" spans="1:37" s="7" customFormat="1" x14ac:dyDescent="0.25">
      <c r="A54" s="8" t="s">
        <v>22</v>
      </c>
      <c r="B54" s="8">
        <v>2.3E-2</v>
      </c>
      <c r="C54" s="8" t="s">
        <v>25</v>
      </c>
      <c r="D54" s="8">
        <v>1</v>
      </c>
      <c r="E54" s="8" t="s">
        <v>70</v>
      </c>
      <c r="F54" s="8">
        <v>145</v>
      </c>
      <c r="G54" s="10">
        <v>25550001103009</v>
      </c>
      <c r="H54" s="10">
        <v>255500011</v>
      </c>
      <c r="I54" s="10">
        <v>25550001112</v>
      </c>
      <c r="J54" s="8" t="s">
        <v>46</v>
      </c>
      <c r="K54" s="8">
        <v>0</v>
      </c>
      <c r="L54" s="63">
        <v>32</v>
      </c>
      <c r="M54" s="63">
        <v>0</v>
      </c>
      <c r="N54" s="63">
        <v>2</v>
      </c>
      <c r="O54" s="63">
        <v>1</v>
      </c>
      <c r="P54" s="63">
        <v>1</v>
      </c>
      <c r="Q54" s="63" t="s">
        <v>747</v>
      </c>
      <c r="R54" s="63">
        <v>4</v>
      </c>
      <c r="S54" s="63">
        <v>2</v>
      </c>
      <c r="T54" s="63">
        <v>4</v>
      </c>
      <c r="U54" s="63" t="s">
        <v>748</v>
      </c>
      <c r="V54" s="63">
        <v>0</v>
      </c>
      <c r="W54" s="8">
        <v>0</v>
      </c>
      <c r="X54" s="8">
        <v>0.3</v>
      </c>
      <c r="Y54" s="8">
        <v>71.732430300000004</v>
      </c>
      <c r="Z54" s="8">
        <v>0.3</v>
      </c>
      <c r="AA54" s="8">
        <v>71.732430249999993</v>
      </c>
      <c r="AB54" s="7" t="s">
        <v>72</v>
      </c>
      <c r="AC54" s="7" t="s">
        <v>27</v>
      </c>
      <c r="AD54" s="7" t="s">
        <v>28</v>
      </c>
      <c r="AE54" s="7" t="s">
        <v>29</v>
      </c>
      <c r="AF54" s="7" t="s">
        <v>48</v>
      </c>
      <c r="AG54" s="7" t="s">
        <v>30</v>
      </c>
      <c r="AK54" s="7">
        <v>4.0910399999999996</v>
      </c>
    </row>
    <row r="55" spans="1:37" s="7" customFormat="1" x14ac:dyDescent="0.25">
      <c r="A55" s="8" t="s">
        <v>22</v>
      </c>
      <c r="B55" s="8">
        <v>2.3E-2</v>
      </c>
      <c r="C55" s="8" t="s">
        <v>25</v>
      </c>
      <c r="D55" s="8">
        <v>3</v>
      </c>
      <c r="E55" s="8" t="s">
        <v>70</v>
      </c>
      <c r="F55" s="8">
        <v>145</v>
      </c>
      <c r="G55" s="10">
        <v>302900001005005</v>
      </c>
      <c r="H55" s="10">
        <v>302900001</v>
      </c>
      <c r="I55" s="10">
        <v>30290000112</v>
      </c>
      <c r="J55" s="8" t="s">
        <v>161</v>
      </c>
      <c r="K55" s="8">
        <v>0</v>
      </c>
      <c r="L55" s="63">
        <v>5</v>
      </c>
      <c r="M55" s="63">
        <v>0</v>
      </c>
      <c r="N55" s="63">
        <v>1</v>
      </c>
      <c r="O55" s="63">
        <v>3</v>
      </c>
      <c r="P55" s="63">
        <v>1</v>
      </c>
      <c r="Q55" s="63" t="s">
        <v>749</v>
      </c>
      <c r="R55" s="63">
        <v>1</v>
      </c>
      <c r="S55" s="63">
        <v>1</v>
      </c>
      <c r="T55" s="63">
        <v>4</v>
      </c>
      <c r="U55" s="63" t="s">
        <v>752</v>
      </c>
      <c r="V55" s="63">
        <v>0</v>
      </c>
      <c r="W55" s="8">
        <v>3</v>
      </c>
      <c r="X55" s="8">
        <v>5.8</v>
      </c>
      <c r="Y55" s="8">
        <v>338.89285799999999</v>
      </c>
      <c r="Z55" s="8">
        <v>11.4</v>
      </c>
      <c r="AA55" s="8">
        <v>185.94482454120001</v>
      </c>
      <c r="AB55" s="7" t="s">
        <v>172</v>
      </c>
      <c r="AC55" s="7" t="s">
        <v>163</v>
      </c>
      <c r="AK55" s="7">
        <v>3.3025899999999999</v>
      </c>
    </row>
    <row r="56" spans="1:37" s="7" customFormat="1" x14ac:dyDescent="0.25">
      <c r="A56" s="8" t="s">
        <v>22</v>
      </c>
      <c r="B56" s="8">
        <v>2.3E-2</v>
      </c>
      <c r="C56" s="8" t="s">
        <v>25</v>
      </c>
      <c r="D56" s="8">
        <v>3</v>
      </c>
      <c r="E56" s="8" t="s">
        <v>70</v>
      </c>
      <c r="F56" s="8">
        <v>145</v>
      </c>
      <c r="G56" s="10">
        <v>302900001003003</v>
      </c>
      <c r="H56" s="10">
        <v>302900001</v>
      </c>
      <c r="I56" s="10">
        <v>30290000112</v>
      </c>
      <c r="J56" s="8" t="s">
        <v>161</v>
      </c>
      <c r="K56" s="8">
        <v>0</v>
      </c>
      <c r="L56" s="63">
        <v>5</v>
      </c>
      <c r="M56" s="63">
        <v>0</v>
      </c>
      <c r="N56" s="63">
        <v>1</v>
      </c>
      <c r="O56" s="63">
        <v>3</v>
      </c>
      <c r="P56" s="63">
        <v>1</v>
      </c>
      <c r="Q56" s="63" t="s">
        <v>749</v>
      </c>
      <c r="R56" s="63">
        <v>1</v>
      </c>
      <c r="S56" s="63">
        <v>1</v>
      </c>
      <c r="T56" s="63">
        <v>4</v>
      </c>
      <c r="U56" s="63" t="s">
        <v>752</v>
      </c>
      <c r="V56" s="63">
        <v>0</v>
      </c>
      <c r="W56" s="8">
        <v>3</v>
      </c>
      <c r="X56" s="8">
        <v>11.4</v>
      </c>
      <c r="Y56" s="8">
        <v>369.94403799999998</v>
      </c>
      <c r="Z56" s="8">
        <v>11.4</v>
      </c>
      <c r="AA56" s="8">
        <v>185.94482454120001</v>
      </c>
      <c r="AB56" s="7" t="s">
        <v>170</v>
      </c>
      <c r="AC56" s="7" t="s">
        <v>163</v>
      </c>
      <c r="AK56" s="7">
        <v>3.3025899999999999</v>
      </c>
    </row>
    <row r="57" spans="1:37" s="7" customFormat="1" x14ac:dyDescent="0.25">
      <c r="A57" s="8" t="s">
        <v>22</v>
      </c>
      <c r="B57" s="8">
        <v>2.3E-2</v>
      </c>
      <c r="C57" s="8" t="s">
        <v>25</v>
      </c>
      <c r="D57" s="8">
        <v>3</v>
      </c>
      <c r="E57" s="8" t="s">
        <v>70</v>
      </c>
      <c r="F57" s="8">
        <v>145</v>
      </c>
      <c r="G57" s="10">
        <v>302900001004004</v>
      </c>
      <c r="H57" s="10">
        <v>302900001</v>
      </c>
      <c r="I57" s="10">
        <v>30290000112</v>
      </c>
      <c r="J57" s="8" t="s">
        <v>161</v>
      </c>
      <c r="K57" s="8">
        <v>0</v>
      </c>
      <c r="L57" s="63">
        <v>5</v>
      </c>
      <c r="M57" s="63">
        <v>0</v>
      </c>
      <c r="N57" s="63">
        <v>1</v>
      </c>
      <c r="O57" s="63">
        <v>3</v>
      </c>
      <c r="P57" s="63">
        <v>1</v>
      </c>
      <c r="Q57" s="63" t="s">
        <v>749</v>
      </c>
      <c r="R57" s="63">
        <v>1</v>
      </c>
      <c r="S57" s="63">
        <v>1</v>
      </c>
      <c r="T57" s="63">
        <v>4</v>
      </c>
      <c r="U57" s="63" t="s">
        <v>752</v>
      </c>
      <c r="V57" s="63">
        <v>0</v>
      </c>
      <c r="W57" s="8">
        <v>3</v>
      </c>
      <c r="X57" s="8">
        <v>17.899999999999999</v>
      </c>
      <c r="Y57" s="8">
        <v>356.54847000000001</v>
      </c>
      <c r="Z57" s="8">
        <v>11.4</v>
      </c>
      <c r="AA57" s="8">
        <v>185.94482454120001</v>
      </c>
      <c r="AB57" s="7" t="s">
        <v>171</v>
      </c>
      <c r="AC57" s="7" t="s">
        <v>163</v>
      </c>
      <c r="AK57" s="7">
        <v>3.3025899999999999</v>
      </c>
    </row>
    <row r="58" spans="1:37" s="7" customFormat="1" x14ac:dyDescent="0.25">
      <c r="A58" s="8" t="s">
        <v>22</v>
      </c>
      <c r="B58" s="8">
        <v>2.3E-2</v>
      </c>
      <c r="C58" s="8" t="s">
        <v>25</v>
      </c>
      <c r="D58" s="8">
        <v>1</v>
      </c>
      <c r="E58" s="8" t="s">
        <v>73</v>
      </c>
      <c r="F58" s="8">
        <v>129</v>
      </c>
      <c r="G58" s="10">
        <v>25550000507021</v>
      </c>
      <c r="H58" s="10">
        <v>255500005</v>
      </c>
      <c r="I58" s="10">
        <v>25550000512</v>
      </c>
      <c r="J58" s="8" t="s">
        <v>23</v>
      </c>
      <c r="K58" s="8">
        <v>0</v>
      </c>
      <c r="L58" s="63">
        <v>42</v>
      </c>
      <c r="M58" s="63">
        <v>0</v>
      </c>
      <c r="N58" s="63">
        <v>1</v>
      </c>
      <c r="O58" s="63">
        <v>1</v>
      </c>
      <c r="P58" s="63">
        <v>1</v>
      </c>
      <c r="Q58" s="63" t="s">
        <v>747</v>
      </c>
      <c r="R58" s="63">
        <v>4</v>
      </c>
      <c r="S58" s="63">
        <v>2</v>
      </c>
      <c r="T58" s="63">
        <v>4</v>
      </c>
      <c r="U58" s="63" t="s">
        <v>748</v>
      </c>
      <c r="V58" s="63">
        <v>0</v>
      </c>
      <c r="W58" s="8">
        <v>1</v>
      </c>
      <c r="X58" s="8">
        <v>-75.3</v>
      </c>
      <c r="Y58" s="8">
        <v>4085.7024799999999</v>
      </c>
      <c r="Z58" s="8">
        <v>-75.3</v>
      </c>
      <c r="AA58" s="8">
        <v>4085.70248025</v>
      </c>
      <c r="AB58" s="7" t="s">
        <v>79</v>
      </c>
      <c r="AC58" s="7" t="s">
        <v>27</v>
      </c>
      <c r="AD58" s="7" t="s">
        <v>51</v>
      </c>
      <c r="AE58" s="7" t="s">
        <v>52</v>
      </c>
      <c r="AF58" s="7" t="s">
        <v>53</v>
      </c>
      <c r="AG58" s="7" t="s">
        <v>29</v>
      </c>
      <c r="AH58" s="7" t="s">
        <v>30</v>
      </c>
      <c r="AK58" s="7">
        <v>4.7376699999999996</v>
      </c>
    </row>
    <row r="59" spans="1:37" s="7" customFormat="1" x14ac:dyDescent="0.25">
      <c r="A59" s="8" t="s">
        <v>22</v>
      </c>
      <c r="B59" s="8">
        <v>2.3E-2</v>
      </c>
      <c r="C59" s="8" t="s">
        <v>25</v>
      </c>
      <c r="D59" s="8">
        <v>2</v>
      </c>
      <c r="E59" s="8" t="s">
        <v>73</v>
      </c>
      <c r="F59" s="8">
        <v>129</v>
      </c>
      <c r="G59" s="10">
        <v>302900001001001</v>
      </c>
      <c r="H59" s="10">
        <v>302900001</v>
      </c>
      <c r="I59" s="10">
        <v>30290000112</v>
      </c>
      <c r="J59" s="8" t="s">
        <v>161</v>
      </c>
      <c r="K59" s="8">
        <v>0</v>
      </c>
      <c r="L59" s="63">
        <v>5</v>
      </c>
      <c r="M59" s="63">
        <v>0</v>
      </c>
      <c r="N59" s="63">
        <v>1</v>
      </c>
      <c r="O59" s="63">
        <v>3</v>
      </c>
      <c r="P59" s="63">
        <v>1</v>
      </c>
      <c r="Q59" s="63" t="s">
        <v>749</v>
      </c>
      <c r="R59" s="63">
        <v>1</v>
      </c>
      <c r="S59" s="63">
        <v>1</v>
      </c>
      <c r="T59" s="63">
        <v>4</v>
      </c>
      <c r="U59" s="63" t="s">
        <v>752</v>
      </c>
      <c r="V59" s="63">
        <v>0</v>
      </c>
      <c r="W59" s="8">
        <v>3</v>
      </c>
      <c r="X59" s="8">
        <v>0.8</v>
      </c>
      <c r="Y59" s="8" t="s">
        <v>66</v>
      </c>
      <c r="Z59" s="8">
        <v>1.4</v>
      </c>
      <c r="AA59" s="8" t="s">
        <v>66</v>
      </c>
      <c r="AB59" s="7" t="s">
        <v>173</v>
      </c>
      <c r="AC59" s="7" t="s">
        <v>163</v>
      </c>
      <c r="AK59" s="7">
        <v>3.3025899999999999</v>
      </c>
    </row>
    <row r="60" spans="1:37" s="7" customFormat="1" x14ac:dyDescent="0.25">
      <c r="A60" s="8" t="s">
        <v>22</v>
      </c>
      <c r="B60" s="8">
        <v>2.3E-2</v>
      </c>
      <c r="C60" s="8" t="s">
        <v>25</v>
      </c>
      <c r="D60" s="8">
        <v>2</v>
      </c>
      <c r="E60" s="8" t="s">
        <v>73</v>
      </c>
      <c r="F60" s="8">
        <v>129</v>
      </c>
      <c r="G60" s="10">
        <v>302900001002002</v>
      </c>
      <c r="H60" s="10">
        <v>302900001</v>
      </c>
      <c r="I60" s="10">
        <v>30290000112</v>
      </c>
      <c r="J60" s="8" t="s">
        <v>161</v>
      </c>
      <c r="K60" s="8">
        <v>0</v>
      </c>
      <c r="L60" s="63">
        <v>5</v>
      </c>
      <c r="M60" s="63">
        <v>0</v>
      </c>
      <c r="N60" s="63">
        <v>1</v>
      </c>
      <c r="O60" s="63">
        <v>3</v>
      </c>
      <c r="P60" s="63">
        <v>1</v>
      </c>
      <c r="Q60" s="63" t="s">
        <v>749</v>
      </c>
      <c r="R60" s="63">
        <v>1</v>
      </c>
      <c r="S60" s="63">
        <v>1</v>
      </c>
      <c r="T60" s="63">
        <v>4</v>
      </c>
      <c r="U60" s="63" t="s">
        <v>752</v>
      </c>
      <c r="V60" s="63">
        <v>0</v>
      </c>
      <c r="W60" s="8">
        <v>3</v>
      </c>
      <c r="X60" s="8">
        <v>2</v>
      </c>
      <c r="Y60" s="8" t="s">
        <v>66</v>
      </c>
      <c r="Z60" s="8">
        <v>1.4</v>
      </c>
      <c r="AA60" s="8" t="s">
        <v>66</v>
      </c>
      <c r="AB60" s="7" t="s">
        <v>174</v>
      </c>
      <c r="AC60" s="7" t="s">
        <v>163</v>
      </c>
      <c r="AK60" s="7">
        <v>3.3025899999999999</v>
      </c>
    </row>
    <row r="61" spans="1:37" s="7" customFormat="1" x14ac:dyDescent="0.25">
      <c r="A61" s="8" t="s">
        <v>22</v>
      </c>
      <c r="B61" s="8">
        <v>2.3E-2</v>
      </c>
      <c r="C61" s="8" t="s">
        <v>25</v>
      </c>
      <c r="D61" s="8">
        <v>3</v>
      </c>
      <c r="E61" s="8" t="s">
        <v>73</v>
      </c>
      <c r="F61" s="8">
        <v>129</v>
      </c>
      <c r="G61" s="10">
        <v>303100001001002</v>
      </c>
      <c r="H61" s="10">
        <v>303100001</v>
      </c>
      <c r="I61" s="10">
        <v>30310000113</v>
      </c>
      <c r="J61" s="8" t="s">
        <v>175</v>
      </c>
      <c r="K61" s="8">
        <v>0</v>
      </c>
      <c r="L61" s="63">
        <v>14</v>
      </c>
      <c r="M61" s="63">
        <v>0</v>
      </c>
      <c r="N61" s="63">
        <v>2</v>
      </c>
      <c r="O61" s="63">
        <v>2</v>
      </c>
      <c r="P61" s="63">
        <v>1</v>
      </c>
      <c r="Q61" s="63" t="s">
        <v>753</v>
      </c>
      <c r="R61" s="63">
        <v>1</v>
      </c>
      <c r="S61" s="63">
        <v>1</v>
      </c>
      <c r="T61" s="63">
        <v>2</v>
      </c>
      <c r="U61" s="63" t="s">
        <v>754</v>
      </c>
      <c r="V61" s="63">
        <v>0</v>
      </c>
      <c r="W61" s="8">
        <v>1</v>
      </c>
      <c r="X61" s="8">
        <v>-27.4</v>
      </c>
      <c r="Y61" s="8" t="s">
        <v>66</v>
      </c>
      <c r="Z61" s="8">
        <v>3</v>
      </c>
      <c r="AA61" s="8" t="s">
        <v>66</v>
      </c>
      <c r="AB61" s="7" t="s">
        <v>176</v>
      </c>
      <c r="AC61" s="7" t="s">
        <v>177</v>
      </c>
      <c r="AD61" s="7" t="s">
        <v>178</v>
      </c>
      <c r="AE61" s="7" t="s">
        <v>179</v>
      </c>
      <c r="AF61" s="7" t="s">
        <v>180</v>
      </c>
      <c r="AK61" s="7">
        <v>4.4657400000000003</v>
      </c>
    </row>
    <row r="62" spans="1:37" s="7" customFormat="1" x14ac:dyDescent="0.25">
      <c r="A62" s="8" t="s">
        <v>22</v>
      </c>
      <c r="B62" s="8">
        <v>2.3E-2</v>
      </c>
      <c r="C62" s="8" t="s">
        <v>25</v>
      </c>
      <c r="D62" s="8">
        <v>3</v>
      </c>
      <c r="E62" s="8" t="s">
        <v>73</v>
      </c>
      <c r="F62" s="8">
        <v>129</v>
      </c>
      <c r="G62" s="10">
        <v>303100001003014</v>
      </c>
      <c r="H62" s="10">
        <v>303100001</v>
      </c>
      <c r="I62" s="10">
        <v>30310000113</v>
      </c>
      <c r="J62" s="8" t="s">
        <v>175</v>
      </c>
      <c r="K62" s="8">
        <v>0</v>
      </c>
      <c r="L62" s="63">
        <v>14</v>
      </c>
      <c r="M62" s="63">
        <v>0</v>
      </c>
      <c r="N62" s="63">
        <v>2</v>
      </c>
      <c r="O62" s="63">
        <v>2</v>
      </c>
      <c r="P62" s="63">
        <v>1</v>
      </c>
      <c r="Q62" s="63" t="s">
        <v>753</v>
      </c>
      <c r="R62" s="63">
        <v>1</v>
      </c>
      <c r="S62" s="63">
        <v>1</v>
      </c>
      <c r="T62" s="63">
        <v>2</v>
      </c>
      <c r="U62" s="63" t="s">
        <v>754</v>
      </c>
      <c r="V62" s="63">
        <v>0</v>
      </c>
      <c r="W62" s="8">
        <v>1</v>
      </c>
      <c r="X62" s="8">
        <v>3</v>
      </c>
      <c r="Y62" s="8" t="s">
        <v>66</v>
      </c>
      <c r="Z62" s="8">
        <v>3</v>
      </c>
      <c r="AA62" s="8" t="s">
        <v>66</v>
      </c>
      <c r="AB62" s="7" t="s">
        <v>182</v>
      </c>
      <c r="AC62" s="7" t="s">
        <v>177</v>
      </c>
      <c r="AD62" s="7" t="s">
        <v>178</v>
      </c>
      <c r="AE62" s="7" t="s">
        <v>179</v>
      </c>
      <c r="AF62" s="7" t="s">
        <v>180</v>
      </c>
      <c r="AK62" s="7">
        <v>4.4657400000000003</v>
      </c>
    </row>
    <row r="63" spans="1:37" s="7" customFormat="1" x14ac:dyDescent="0.25">
      <c r="A63" s="8" t="s">
        <v>22</v>
      </c>
      <c r="B63" s="8">
        <v>2.3E-2</v>
      </c>
      <c r="C63" s="8" t="s">
        <v>25</v>
      </c>
      <c r="D63" s="8">
        <v>3</v>
      </c>
      <c r="E63" s="8" t="s">
        <v>73</v>
      </c>
      <c r="F63" s="8">
        <v>129</v>
      </c>
      <c r="G63" s="10">
        <v>303100001002008</v>
      </c>
      <c r="H63" s="10">
        <v>303100001</v>
      </c>
      <c r="I63" s="10">
        <v>30310000113</v>
      </c>
      <c r="J63" s="8" t="s">
        <v>175</v>
      </c>
      <c r="K63" s="8">
        <v>0</v>
      </c>
      <c r="L63" s="63">
        <v>14</v>
      </c>
      <c r="M63" s="63">
        <v>0</v>
      </c>
      <c r="N63" s="63">
        <v>2</v>
      </c>
      <c r="O63" s="63">
        <v>2</v>
      </c>
      <c r="P63" s="63">
        <v>1</v>
      </c>
      <c r="Q63" s="63" t="s">
        <v>753</v>
      </c>
      <c r="R63" s="63">
        <v>1</v>
      </c>
      <c r="S63" s="63">
        <v>1</v>
      </c>
      <c r="T63" s="63">
        <v>2</v>
      </c>
      <c r="U63" s="63" t="s">
        <v>754</v>
      </c>
      <c r="V63" s="63">
        <v>0</v>
      </c>
      <c r="W63" s="8">
        <v>1</v>
      </c>
      <c r="X63" s="8">
        <v>22.9</v>
      </c>
      <c r="Y63" s="8" t="s">
        <v>66</v>
      </c>
      <c r="Z63" s="8">
        <v>3</v>
      </c>
      <c r="AA63" s="8" t="s">
        <v>66</v>
      </c>
      <c r="AB63" s="7" t="s">
        <v>181</v>
      </c>
      <c r="AC63" s="7" t="s">
        <v>177</v>
      </c>
      <c r="AD63" s="7" t="s">
        <v>178</v>
      </c>
      <c r="AE63" s="7" t="s">
        <v>179</v>
      </c>
      <c r="AF63" s="7" t="s">
        <v>180</v>
      </c>
      <c r="AK63" s="7">
        <v>4.4657400000000003</v>
      </c>
    </row>
    <row r="64" spans="1:37" s="7" customFormat="1" x14ac:dyDescent="0.25">
      <c r="A64" s="8" t="s">
        <v>38</v>
      </c>
      <c r="B64" s="8">
        <v>2.5999999999999999E-2</v>
      </c>
      <c r="C64" s="8" t="s">
        <v>41</v>
      </c>
      <c r="D64" s="8">
        <v>1</v>
      </c>
      <c r="E64" s="8" t="s">
        <v>40</v>
      </c>
      <c r="F64" s="8">
        <v>113</v>
      </c>
      <c r="G64" s="10">
        <v>25550000107021</v>
      </c>
      <c r="H64" s="10">
        <v>255500001</v>
      </c>
      <c r="I64" s="10">
        <v>25550000112</v>
      </c>
      <c r="J64" s="8" t="s">
        <v>39</v>
      </c>
      <c r="K64" s="8">
        <v>0</v>
      </c>
      <c r="L64" s="63">
        <v>28</v>
      </c>
      <c r="M64" s="63">
        <v>0</v>
      </c>
      <c r="N64" s="63">
        <v>1</v>
      </c>
      <c r="O64" s="63">
        <v>1</v>
      </c>
      <c r="P64" s="63">
        <v>1</v>
      </c>
      <c r="Q64" s="63" t="s">
        <v>747</v>
      </c>
      <c r="R64" s="63">
        <v>4</v>
      </c>
      <c r="S64" s="63">
        <v>2</v>
      </c>
      <c r="T64" s="63">
        <v>4</v>
      </c>
      <c r="U64" s="63" t="s">
        <v>748</v>
      </c>
      <c r="V64" s="63">
        <v>0</v>
      </c>
      <c r="W64" s="8">
        <v>1</v>
      </c>
      <c r="X64" s="8">
        <v>78.7</v>
      </c>
      <c r="Y64" s="8">
        <v>14.9042324</v>
      </c>
      <c r="Z64" s="8">
        <v>78.7</v>
      </c>
      <c r="AA64" s="8">
        <v>14.90423236</v>
      </c>
      <c r="AB64" s="7" t="s">
        <v>42</v>
      </c>
      <c r="AC64" s="7" t="s">
        <v>27</v>
      </c>
      <c r="AD64" s="7" t="s">
        <v>28</v>
      </c>
      <c r="AE64" s="7" t="s">
        <v>29</v>
      </c>
      <c r="AF64" s="7" t="s">
        <v>43</v>
      </c>
      <c r="AG64" s="7" t="s">
        <v>30</v>
      </c>
      <c r="AH64" s="7" t="s">
        <v>44</v>
      </c>
      <c r="AK64" s="7">
        <v>4.2188800000000004</v>
      </c>
    </row>
    <row r="65" spans="1:37" s="7" customFormat="1" x14ac:dyDescent="0.25">
      <c r="A65" s="8" t="s">
        <v>38</v>
      </c>
      <c r="B65" s="8">
        <v>2.5999999999999999E-2</v>
      </c>
      <c r="C65" s="8" t="s">
        <v>41</v>
      </c>
      <c r="D65" s="8">
        <v>1</v>
      </c>
      <c r="E65" s="8" t="s">
        <v>40</v>
      </c>
      <c r="F65" s="8">
        <v>113</v>
      </c>
      <c r="G65" s="10">
        <v>25550000207021</v>
      </c>
      <c r="H65" s="10">
        <v>255500002</v>
      </c>
      <c r="I65" s="10">
        <v>25550000212</v>
      </c>
      <c r="J65" s="8" t="s">
        <v>39</v>
      </c>
      <c r="K65" s="8">
        <v>0</v>
      </c>
      <c r="L65" s="63">
        <v>11</v>
      </c>
      <c r="M65" s="63">
        <v>0</v>
      </c>
      <c r="N65" s="63">
        <v>2</v>
      </c>
      <c r="O65" s="63">
        <v>1</v>
      </c>
      <c r="P65" s="63">
        <v>1</v>
      </c>
      <c r="Q65" s="63" t="s">
        <v>747</v>
      </c>
      <c r="R65" s="63">
        <v>4</v>
      </c>
      <c r="S65" s="63">
        <v>2</v>
      </c>
      <c r="T65" s="63">
        <v>4</v>
      </c>
      <c r="U65" s="63" t="s">
        <v>748</v>
      </c>
      <c r="V65" s="63">
        <v>1</v>
      </c>
      <c r="W65" s="8">
        <v>0</v>
      </c>
      <c r="X65" s="8">
        <v>96.7</v>
      </c>
      <c r="Y65" s="8">
        <v>4.8356009999999996</v>
      </c>
      <c r="Z65" s="8">
        <v>96.7</v>
      </c>
      <c r="AA65" s="8">
        <v>4.8356009999999996</v>
      </c>
      <c r="AB65" s="7" t="s">
        <v>42</v>
      </c>
      <c r="AC65" s="7" t="s">
        <v>27</v>
      </c>
      <c r="AD65" s="7" t="s">
        <v>28</v>
      </c>
      <c r="AE65" s="7" t="s">
        <v>29</v>
      </c>
      <c r="AF65" s="7" t="s">
        <v>43</v>
      </c>
      <c r="AG65" s="7" t="s">
        <v>30</v>
      </c>
      <c r="AH65" s="7" t="s">
        <v>44</v>
      </c>
      <c r="AK65" s="7">
        <v>3.1972200000000002</v>
      </c>
    </row>
    <row r="66" spans="1:37" s="7" customFormat="1" x14ac:dyDescent="0.25">
      <c r="A66" s="8" t="s">
        <v>38</v>
      </c>
      <c r="B66" s="8">
        <v>2.5999999999999999E-2</v>
      </c>
      <c r="C66" s="8" t="s">
        <v>41</v>
      </c>
      <c r="D66" s="8">
        <v>4</v>
      </c>
      <c r="E66" s="8" t="s">
        <v>49</v>
      </c>
      <c r="F66" s="8">
        <v>49</v>
      </c>
      <c r="G66" s="10">
        <v>25550000101003</v>
      </c>
      <c r="H66" s="10">
        <v>255500001</v>
      </c>
      <c r="I66" s="10">
        <v>25550000112</v>
      </c>
      <c r="J66" s="8" t="s">
        <v>39</v>
      </c>
      <c r="K66" s="8">
        <v>0</v>
      </c>
      <c r="L66" s="63">
        <v>28</v>
      </c>
      <c r="M66" s="63">
        <v>0</v>
      </c>
      <c r="N66" s="63">
        <v>1</v>
      </c>
      <c r="O66" s="63">
        <v>1</v>
      </c>
      <c r="P66" s="63">
        <v>1</v>
      </c>
      <c r="Q66" s="63" t="s">
        <v>747</v>
      </c>
      <c r="R66" s="63">
        <v>4</v>
      </c>
      <c r="S66" s="63">
        <v>2</v>
      </c>
      <c r="T66" s="63">
        <v>4</v>
      </c>
      <c r="U66" s="63" t="s">
        <v>748</v>
      </c>
      <c r="V66" s="63">
        <v>0</v>
      </c>
      <c r="W66" s="8">
        <v>1</v>
      </c>
      <c r="X66" s="8">
        <v>46.3</v>
      </c>
      <c r="Y66" s="8">
        <v>15.1635475</v>
      </c>
      <c r="Z66" s="8">
        <v>65.95</v>
      </c>
      <c r="AA66" s="8">
        <v>13.171118115500001</v>
      </c>
      <c r="AB66" s="7" t="s">
        <v>54</v>
      </c>
      <c r="AC66" s="7" t="s">
        <v>27</v>
      </c>
      <c r="AD66" s="7" t="s">
        <v>28</v>
      </c>
      <c r="AE66" s="7" t="s">
        <v>29</v>
      </c>
      <c r="AF66" s="7" t="s">
        <v>43</v>
      </c>
      <c r="AG66" s="7" t="s">
        <v>30</v>
      </c>
      <c r="AH66" s="7" t="s">
        <v>44</v>
      </c>
      <c r="AK66" s="7">
        <v>4.2188800000000004</v>
      </c>
    </row>
    <row r="67" spans="1:37" s="7" customFormat="1" x14ac:dyDescent="0.25">
      <c r="A67" s="8" t="s">
        <v>38</v>
      </c>
      <c r="B67" s="8">
        <v>2.5999999999999999E-2</v>
      </c>
      <c r="C67" s="8" t="s">
        <v>41</v>
      </c>
      <c r="D67" s="8">
        <v>4</v>
      </c>
      <c r="E67" s="8" t="s">
        <v>49</v>
      </c>
      <c r="F67" s="8">
        <v>49</v>
      </c>
      <c r="G67" s="10">
        <v>25550000110030</v>
      </c>
      <c r="H67" s="10">
        <v>255500001</v>
      </c>
      <c r="I67" s="10">
        <v>25550000112</v>
      </c>
      <c r="J67" s="8" t="s">
        <v>39</v>
      </c>
      <c r="K67" s="8">
        <v>0</v>
      </c>
      <c r="L67" s="63">
        <v>28</v>
      </c>
      <c r="M67" s="63">
        <v>0</v>
      </c>
      <c r="N67" s="63">
        <v>1</v>
      </c>
      <c r="O67" s="63">
        <v>1</v>
      </c>
      <c r="P67" s="63">
        <v>1</v>
      </c>
      <c r="Q67" s="63" t="s">
        <v>747</v>
      </c>
      <c r="R67" s="63">
        <v>4</v>
      </c>
      <c r="S67" s="63">
        <v>2</v>
      </c>
      <c r="T67" s="63">
        <v>4</v>
      </c>
      <c r="U67" s="63" t="s">
        <v>748</v>
      </c>
      <c r="V67" s="63">
        <v>0</v>
      </c>
      <c r="W67" s="8">
        <v>1</v>
      </c>
      <c r="X67" s="8">
        <v>60.9</v>
      </c>
      <c r="Y67" s="8">
        <v>59.630519499999998</v>
      </c>
      <c r="Z67" s="8">
        <v>65.95</v>
      </c>
      <c r="AA67" s="8">
        <v>13.171118115500001</v>
      </c>
      <c r="AB67" s="7" t="s">
        <v>57</v>
      </c>
      <c r="AC67" s="7" t="s">
        <v>27</v>
      </c>
      <c r="AD67" s="7" t="s">
        <v>28</v>
      </c>
      <c r="AE67" s="7" t="s">
        <v>29</v>
      </c>
      <c r="AF67" s="7" t="s">
        <v>43</v>
      </c>
      <c r="AG67" s="7" t="s">
        <v>30</v>
      </c>
      <c r="AH67" s="7" t="s">
        <v>44</v>
      </c>
      <c r="AK67" s="7">
        <v>4.2188800000000004</v>
      </c>
    </row>
    <row r="68" spans="1:37" s="7" customFormat="1" x14ac:dyDescent="0.25">
      <c r="A68" s="8" t="s">
        <v>38</v>
      </c>
      <c r="B68" s="8">
        <v>2.5999999999999999E-2</v>
      </c>
      <c r="C68" s="8" t="s">
        <v>41</v>
      </c>
      <c r="D68" s="8">
        <v>4</v>
      </c>
      <c r="E68" s="8" t="s">
        <v>49</v>
      </c>
      <c r="F68" s="8">
        <v>49</v>
      </c>
      <c r="G68" s="10">
        <v>25550000106018</v>
      </c>
      <c r="H68" s="10">
        <v>255500001</v>
      </c>
      <c r="I68" s="10">
        <v>25550000112</v>
      </c>
      <c r="J68" s="8" t="s">
        <v>39</v>
      </c>
      <c r="K68" s="8">
        <v>0</v>
      </c>
      <c r="L68" s="63">
        <v>28</v>
      </c>
      <c r="M68" s="63">
        <v>0</v>
      </c>
      <c r="N68" s="63">
        <v>1</v>
      </c>
      <c r="O68" s="63">
        <v>1</v>
      </c>
      <c r="P68" s="63">
        <v>1</v>
      </c>
      <c r="Q68" s="63" t="s">
        <v>747</v>
      </c>
      <c r="R68" s="63">
        <v>4</v>
      </c>
      <c r="S68" s="63">
        <v>2</v>
      </c>
      <c r="T68" s="63">
        <v>4</v>
      </c>
      <c r="U68" s="63" t="s">
        <v>748</v>
      </c>
      <c r="V68" s="63">
        <v>0</v>
      </c>
      <c r="W68" s="8">
        <v>1</v>
      </c>
      <c r="X68" s="8">
        <v>71</v>
      </c>
      <c r="Y68" s="8">
        <v>52.749113100000002</v>
      </c>
      <c r="Z68" s="8">
        <v>65.95</v>
      </c>
      <c r="AA68" s="8">
        <v>13.171118115500001</v>
      </c>
      <c r="AB68" s="7" t="s">
        <v>56</v>
      </c>
      <c r="AC68" s="7" t="s">
        <v>27</v>
      </c>
      <c r="AD68" s="7" t="s">
        <v>28</v>
      </c>
      <c r="AE68" s="7" t="s">
        <v>29</v>
      </c>
      <c r="AF68" s="7" t="s">
        <v>43</v>
      </c>
      <c r="AG68" s="7" t="s">
        <v>30</v>
      </c>
      <c r="AH68" s="7" t="s">
        <v>44</v>
      </c>
      <c r="AK68" s="7">
        <v>4.2188800000000004</v>
      </c>
    </row>
    <row r="69" spans="1:37" s="7" customFormat="1" x14ac:dyDescent="0.25">
      <c r="A69" s="8" t="s">
        <v>38</v>
      </c>
      <c r="B69" s="8">
        <v>2.5999999999999999E-2</v>
      </c>
      <c r="C69" s="8" t="s">
        <v>41</v>
      </c>
      <c r="D69" s="8">
        <v>4</v>
      </c>
      <c r="E69" s="8" t="s">
        <v>49</v>
      </c>
      <c r="F69" s="8">
        <v>49</v>
      </c>
      <c r="G69" s="10">
        <v>25550000102006</v>
      </c>
      <c r="H69" s="10">
        <v>255500001</v>
      </c>
      <c r="I69" s="10">
        <v>25550000112</v>
      </c>
      <c r="J69" s="8" t="s">
        <v>39</v>
      </c>
      <c r="K69" s="8">
        <v>0</v>
      </c>
      <c r="L69" s="63">
        <v>28</v>
      </c>
      <c r="M69" s="63">
        <v>0</v>
      </c>
      <c r="N69" s="63">
        <v>1</v>
      </c>
      <c r="O69" s="63">
        <v>1</v>
      </c>
      <c r="P69" s="63">
        <v>1</v>
      </c>
      <c r="Q69" s="63" t="s">
        <v>747</v>
      </c>
      <c r="R69" s="63">
        <v>4</v>
      </c>
      <c r="S69" s="63">
        <v>2</v>
      </c>
      <c r="T69" s="63">
        <v>4</v>
      </c>
      <c r="U69" s="63" t="s">
        <v>748</v>
      </c>
      <c r="V69" s="63">
        <v>0</v>
      </c>
      <c r="W69" s="8">
        <v>1</v>
      </c>
      <c r="X69" s="8">
        <v>91.4</v>
      </c>
      <c r="Y69" s="8">
        <v>6.61672729</v>
      </c>
      <c r="Z69" s="8">
        <v>65.95</v>
      </c>
      <c r="AA69" s="8">
        <v>13.171118115500001</v>
      </c>
      <c r="AB69" s="7" t="s">
        <v>55</v>
      </c>
      <c r="AC69" s="7" t="s">
        <v>27</v>
      </c>
      <c r="AD69" s="7" t="s">
        <v>28</v>
      </c>
      <c r="AE69" s="7" t="s">
        <v>29</v>
      </c>
      <c r="AF69" s="7" t="s">
        <v>43</v>
      </c>
      <c r="AG69" s="7" t="s">
        <v>30</v>
      </c>
      <c r="AH69" s="7" t="s">
        <v>44</v>
      </c>
      <c r="AK69" s="7">
        <v>4.2188800000000004</v>
      </c>
    </row>
    <row r="70" spans="1:37" s="7" customFormat="1" x14ac:dyDescent="0.25">
      <c r="A70" s="8" t="s">
        <v>38</v>
      </c>
      <c r="B70" s="8">
        <v>2.5999999999999999E-2</v>
      </c>
      <c r="C70" s="8" t="s">
        <v>41</v>
      </c>
      <c r="D70" s="8">
        <v>3</v>
      </c>
      <c r="E70" s="8" t="s">
        <v>49</v>
      </c>
      <c r="F70" s="8">
        <v>49</v>
      </c>
      <c r="G70" s="10">
        <v>25550000206018</v>
      </c>
      <c r="H70" s="10">
        <v>255500002</v>
      </c>
      <c r="I70" s="10">
        <v>25550000212</v>
      </c>
      <c r="J70" s="8" t="s">
        <v>39</v>
      </c>
      <c r="K70" s="8">
        <v>0</v>
      </c>
      <c r="L70" s="63">
        <v>11</v>
      </c>
      <c r="M70" s="63">
        <v>0</v>
      </c>
      <c r="N70" s="63">
        <v>2</v>
      </c>
      <c r="O70" s="63">
        <v>1</v>
      </c>
      <c r="P70" s="63">
        <v>1</v>
      </c>
      <c r="Q70" s="63" t="s">
        <v>747</v>
      </c>
      <c r="R70" s="63">
        <v>4</v>
      </c>
      <c r="S70" s="63">
        <v>2</v>
      </c>
      <c r="T70" s="63">
        <v>4</v>
      </c>
      <c r="U70" s="63" t="s">
        <v>748</v>
      </c>
      <c r="V70" s="63">
        <v>1</v>
      </c>
      <c r="W70" s="8">
        <v>0</v>
      </c>
      <c r="X70" s="8">
        <v>85.7</v>
      </c>
      <c r="Y70" s="8">
        <v>621.98890300000005</v>
      </c>
      <c r="Z70" s="8">
        <v>89.6</v>
      </c>
      <c r="AA70" s="8">
        <v>262.68738334519998</v>
      </c>
      <c r="AB70" s="7" t="s">
        <v>56</v>
      </c>
      <c r="AC70" s="7" t="s">
        <v>27</v>
      </c>
      <c r="AD70" s="7" t="s">
        <v>28</v>
      </c>
      <c r="AE70" s="7" t="s">
        <v>29</v>
      </c>
      <c r="AF70" s="7" t="s">
        <v>43</v>
      </c>
      <c r="AG70" s="7" t="s">
        <v>30</v>
      </c>
      <c r="AH70" s="7" t="s">
        <v>44</v>
      </c>
      <c r="AK70" s="7">
        <v>3.1972200000000002</v>
      </c>
    </row>
    <row r="71" spans="1:37" s="7" customFormat="1" x14ac:dyDescent="0.25">
      <c r="A71" s="8" t="s">
        <v>38</v>
      </c>
      <c r="B71" s="8">
        <v>2.5999999999999999E-2</v>
      </c>
      <c r="C71" s="8" t="s">
        <v>41</v>
      </c>
      <c r="D71" s="8">
        <v>3</v>
      </c>
      <c r="E71" s="8" t="s">
        <v>49</v>
      </c>
      <c r="F71" s="8">
        <v>49</v>
      </c>
      <c r="G71" s="10">
        <v>25550000202006</v>
      </c>
      <c r="H71" s="10">
        <v>255500002</v>
      </c>
      <c r="I71" s="10">
        <v>25550000212</v>
      </c>
      <c r="J71" s="8" t="s">
        <v>39</v>
      </c>
      <c r="K71" s="8">
        <v>0</v>
      </c>
      <c r="L71" s="63">
        <v>11</v>
      </c>
      <c r="M71" s="63">
        <v>0</v>
      </c>
      <c r="N71" s="63">
        <v>2</v>
      </c>
      <c r="O71" s="63">
        <v>1</v>
      </c>
      <c r="P71" s="63">
        <v>1</v>
      </c>
      <c r="Q71" s="63" t="s">
        <v>747</v>
      </c>
      <c r="R71" s="63">
        <v>4</v>
      </c>
      <c r="S71" s="63">
        <v>2</v>
      </c>
      <c r="T71" s="63">
        <v>4</v>
      </c>
      <c r="U71" s="63" t="s">
        <v>748</v>
      </c>
      <c r="V71" s="63">
        <v>1</v>
      </c>
      <c r="W71" s="8">
        <v>0</v>
      </c>
      <c r="X71" s="8">
        <v>89.6</v>
      </c>
      <c r="Y71" s="8">
        <v>874.40695900000003</v>
      </c>
      <c r="Z71" s="8">
        <v>89.6</v>
      </c>
      <c r="AA71" s="8">
        <v>262.68738334519998</v>
      </c>
      <c r="AB71" s="7" t="s">
        <v>55</v>
      </c>
      <c r="AC71" s="7" t="s">
        <v>27</v>
      </c>
      <c r="AD71" s="7" t="s">
        <v>28</v>
      </c>
      <c r="AE71" s="7" t="s">
        <v>29</v>
      </c>
      <c r="AF71" s="7" t="s">
        <v>43</v>
      </c>
      <c r="AG71" s="7" t="s">
        <v>30</v>
      </c>
      <c r="AH71" s="7" t="s">
        <v>44</v>
      </c>
      <c r="AK71" s="7">
        <v>3.1972200000000002</v>
      </c>
    </row>
    <row r="72" spans="1:37" s="7" customFormat="1" x14ac:dyDescent="0.25">
      <c r="A72" s="8" t="s">
        <v>38</v>
      </c>
      <c r="B72" s="8">
        <v>2.5999999999999999E-2</v>
      </c>
      <c r="C72" s="8" t="s">
        <v>41</v>
      </c>
      <c r="D72" s="8">
        <v>3</v>
      </c>
      <c r="E72" s="8" t="s">
        <v>49</v>
      </c>
      <c r="F72" s="8">
        <v>49</v>
      </c>
      <c r="G72" s="10">
        <v>25550000210030</v>
      </c>
      <c r="H72" s="10">
        <v>255500002</v>
      </c>
      <c r="I72" s="10">
        <v>25550000212</v>
      </c>
      <c r="J72" s="8" t="s">
        <v>39</v>
      </c>
      <c r="K72" s="8">
        <v>0</v>
      </c>
      <c r="L72" s="63">
        <v>11</v>
      </c>
      <c r="M72" s="63">
        <v>0</v>
      </c>
      <c r="N72" s="63">
        <v>2</v>
      </c>
      <c r="O72" s="63">
        <v>1</v>
      </c>
      <c r="P72" s="63">
        <v>1</v>
      </c>
      <c r="Q72" s="63" t="s">
        <v>747</v>
      </c>
      <c r="R72" s="63">
        <v>4</v>
      </c>
      <c r="S72" s="63">
        <v>2</v>
      </c>
      <c r="T72" s="63">
        <v>4</v>
      </c>
      <c r="U72" s="63" t="s">
        <v>748</v>
      </c>
      <c r="V72" s="63">
        <v>1</v>
      </c>
      <c r="W72" s="8">
        <v>0</v>
      </c>
      <c r="X72" s="8">
        <v>96.5</v>
      </c>
      <c r="Y72" s="8">
        <v>8.6919769000000002</v>
      </c>
      <c r="Z72" s="8">
        <v>89.6</v>
      </c>
      <c r="AA72" s="8">
        <v>262.68738334519998</v>
      </c>
      <c r="AB72" s="7" t="s">
        <v>57</v>
      </c>
      <c r="AC72" s="7" t="s">
        <v>27</v>
      </c>
      <c r="AD72" s="7" t="s">
        <v>28</v>
      </c>
      <c r="AE72" s="7" t="s">
        <v>29</v>
      </c>
      <c r="AF72" s="7" t="s">
        <v>43</v>
      </c>
      <c r="AG72" s="7" t="s">
        <v>30</v>
      </c>
      <c r="AH72" s="7" t="s">
        <v>44</v>
      </c>
      <c r="AK72" s="7">
        <v>3.1972200000000002</v>
      </c>
    </row>
    <row r="73" spans="1:37" s="7" customFormat="1" x14ac:dyDescent="0.25">
      <c r="A73" s="8" t="s">
        <v>38</v>
      </c>
      <c r="B73" s="8">
        <v>2.5999999999999999E-2</v>
      </c>
      <c r="C73" s="8" t="s">
        <v>41</v>
      </c>
      <c r="D73" s="8">
        <v>1</v>
      </c>
      <c r="E73" s="8" t="s">
        <v>49</v>
      </c>
      <c r="F73" s="8">
        <v>49</v>
      </c>
      <c r="G73" s="10">
        <v>25550000302006</v>
      </c>
      <c r="H73" s="10">
        <v>255500003</v>
      </c>
      <c r="I73" s="10">
        <v>25550000312</v>
      </c>
      <c r="J73" s="8" t="s">
        <v>39</v>
      </c>
      <c r="K73" s="8">
        <v>0</v>
      </c>
      <c r="L73" s="63">
        <v>37</v>
      </c>
      <c r="M73" s="63">
        <v>0</v>
      </c>
      <c r="N73" s="63">
        <v>1</v>
      </c>
      <c r="O73" s="63">
        <v>1</v>
      </c>
      <c r="P73" s="63">
        <v>1</v>
      </c>
      <c r="Q73" s="63" t="s">
        <v>747</v>
      </c>
      <c r="R73" s="63">
        <v>4</v>
      </c>
      <c r="S73" s="63">
        <v>2</v>
      </c>
      <c r="T73" s="63">
        <v>4</v>
      </c>
      <c r="U73" s="63" t="s">
        <v>748</v>
      </c>
      <c r="V73" s="63">
        <v>1</v>
      </c>
      <c r="W73" s="8">
        <v>0</v>
      </c>
      <c r="X73" s="8">
        <v>35.299999999999997</v>
      </c>
      <c r="Y73" s="8">
        <v>105.78986500000001</v>
      </c>
      <c r="Z73" s="8">
        <v>35.299999999999997</v>
      </c>
      <c r="AA73" s="8">
        <v>105.78986457640001</v>
      </c>
      <c r="AB73" s="7" t="s">
        <v>58</v>
      </c>
      <c r="AC73" s="7" t="s">
        <v>27</v>
      </c>
      <c r="AD73" s="7" t="s">
        <v>28</v>
      </c>
      <c r="AE73" s="7" t="s">
        <v>29</v>
      </c>
      <c r="AF73" s="7" t="s">
        <v>43</v>
      </c>
      <c r="AG73" s="7" t="s">
        <v>30</v>
      </c>
      <c r="AK73" s="7">
        <v>4.4012000000000002</v>
      </c>
    </row>
    <row r="74" spans="1:37" s="7" customFormat="1" x14ac:dyDescent="0.25">
      <c r="A74" s="8" t="s">
        <v>38</v>
      </c>
      <c r="B74" s="8">
        <v>2.5999999999999999E-2</v>
      </c>
      <c r="C74" s="8" t="s">
        <v>145</v>
      </c>
      <c r="D74" s="8">
        <v>2</v>
      </c>
      <c r="E74" s="8" t="s">
        <v>49</v>
      </c>
      <c r="F74" s="8">
        <v>49</v>
      </c>
      <c r="G74" s="10">
        <v>299490102001003</v>
      </c>
      <c r="H74" s="10">
        <v>299490102</v>
      </c>
      <c r="I74" s="10">
        <v>29949010212</v>
      </c>
      <c r="J74" s="8" t="s">
        <v>46</v>
      </c>
      <c r="K74" s="8">
        <v>0</v>
      </c>
      <c r="L74" s="63">
        <v>5</v>
      </c>
      <c r="M74" s="63">
        <v>0</v>
      </c>
      <c r="N74" s="63">
        <v>1</v>
      </c>
      <c r="O74" s="63">
        <v>1</v>
      </c>
      <c r="P74" s="63">
        <v>1</v>
      </c>
      <c r="Q74" s="63" t="s">
        <v>747</v>
      </c>
      <c r="R74" s="63">
        <v>4</v>
      </c>
      <c r="S74" s="63">
        <v>1</v>
      </c>
      <c r="T74" s="63">
        <v>4</v>
      </c>
      <c r="U74" s="63" t="s">
        <v>748</v>
      </c>
      <c r="V74" s="63">
        <v>0</v>
      </c>
      <c r="W74" s="8">
        <v>2</v>
      </c>
      <c r="X74" s="8">
        <v>60.1</v>
      </c>
      <c r="Y74" s="8">
        <v>44.889997399999999</v>
      </c>
      <c r="Z74" s="8">
        <v>60.85</v>
      </c>
      <c r="AA74" s="8">
        <v>20.282906371300001</v>
      </c>
      <c r="AB74" s="7" t="s">
        <v>146</v>
      </c>
      <c r="AC74" s="7" t="s">
        <v>147</v>
      </c>
      <c r="AD74" s="7" t="s">
        <v>148</v>
      </c>
      <c r="AE74" s="7" t="s">
        <v>149</v>
      </c>
      <c r="AK74" s="7">
        <v>5.3567099999999996</v>
      </c>
    </row>
    <row r="75" spans="1:37" s="7" customFormat="1" x14ac:dyDescent="0.25">
      <c r="A75" s="8" t="s">
        <v>38</v>
      </c>
      <c r="B75" s="8">
        <v>2.5999999999999999E-2</v>
      </c>
      <c r="C75" s="8" t="s">
        <v>145</v>
      </c>
      <c r="D75" s="8">
        <v>2</v>
      </c>
      <c r="E75" s="8" t="s">
        <v>49</v>
      </c>
      <c r="F75" s="8">
        <v>49</v>
      </c>
      <c r="G75" s="10">
        <v>299490102002006</v>
      </c>
      <c r="H75" s="10">
        <v>299490102</v>
      </c>
      <c r="I75" s="10">
        <v>29949010212</v>
      </c>
      <c r="J75" s="8" t="s">
        <v>46</v>
      </c>
      <c r="K75" s="8">
        <v>0</v>
      </c>
      <c r="L75" s="63">
        <v>5</v>
      </c>
      <c r="M75" s="63">
        <v>0</v>
      </c>
      <c r="N75" s="63">
        <v>1</v>
      </c>
      <c r="O75" s="63">
        <v>1</v>
      </c>
      <c r="P75" s="63">
        <v>1</v>
      </c>
      <c r="Q75" s="63" t="s">
        <v>747</v>
      </c>
      <c r="R75" s="63">
        <v>4</v>
      </c>
      <c r="S75" s="63">
        <v>1</v>
      </c>
      <c r="T75" s="63">
        <v>4</v>
      </c>
      <c r="U75" s="63" t="s">
        <v>748</v>
      </c>
      <c r="V75" s="63">
        <v>0</v>
      </c>
      <c r="W75" s="8">
        <v>2</v>
      </c>
      <c r="X75" s="8">
        <v>61.6</v>
      </c>
      <c r="Y75" s="8">
        <v>6.7599995000000002</v>
      </c>
      <c r="Z75" s="8">
        <v>60.85</v>
      </c>
      <c r="AA75" s="8">
        <v>20.282906371300001</v>
      </c>
      <c r="AB75" s="7" t="s">
        <v>150</v>
      </c>
      <c r="AC75" s="7" t="s">
        <v>147</v>
      </c>
      <c r="AD75" s="7" t="s">
        <v>148</v>
      </c>
      <c r="AE75" s="7" t="s">
        <v>149</v>
      </c>
      <c r="AK75" s="7">
        <v>5.3567099999999996</v>
      </c>
    </row>
    <row r="76" spans="1:37" s="7" customFormat="1" x14ac:dyDescent="0.25">
      <c r="A76" s="8" t="s">
        <v>38</v>
      </c>
      <c r="B76" s="8">
        <v>2.5999999999999999E-2</v>
      </c>
      <c r="C76" s="8" t="s">
        <v>145</v>
      </c>
      <c r="D76" s="8">
        <v>2</v>
      </c>
      <c r="E76" s="8" t="s">
        <v>65</v>
      </c>
      <c r="F76" s="8">
        <v>33</v>
      </c>
      <c r="G76" s="10">
        <v>299490102003009</v>
      </c>
      <c r="H76" s="10">
        <v>299490102</v>
      </c>
      <c r="I76" s="10">
        <v>29949010212</v>
      </c>
      <c r="J76" s="8" t="s">
        <v>46</v>
      </c>
      <c r="K76" s="8">
        <v>0</v>
      </c>
      <c r="L76" s="63">
        <v>5</v>
      </c>
      <c r="M76" s="63">
        <v>0</v>
      </c>
      <c r="N76" s="63">
        <v>1</v>
      </c>
      <c r="O76" s="63">
        <v>1</v>
      </c>
      <c r="P76" s="63">
        <v>1</v>
      </c>
      <c r="Q76" s="63" t="s">
        <v>747</v>
      </c>
      <c r="R76" s="63">
        <v>4</v>
      </c>
      <c r="S76" s="63">
        <v>1</v>
      </c>
      <c r="T76" s="63">
        <v>4</v>
      </c>
      <c r="U76" s="63" t="s">
        <v>748</v>
      </c>
      <c r="V76" s="63">
        <v>0</v>
      </c>
      <c r="W76" s="8">
        <v>2</v>
      </c>
      <c r="X76" s="8">
        <v>47.4</v>
      </c>
      <c r="Y76" s="8">
        <v>4369.2097999999996</v>
      </c>
      <c r="Z76" s="8">
        <v>52.4</v>
      </c>
      <c r="AA76" s="8">
        <v>1951.5022993227999</v>
      </c>
      <c r="AB76" s="7" t="s">
        <v>168</v>
      </c>
      <c r="AC76" s="7" t="s">
        <v>147</v>
      </c>
      <c r="AD76" s="7" t="s">
        <v>148</v>
      </c>
      <c r="AE76" s="7" t="s">
        <v>149</v>
      </c>
      <c r="AK76" s="7">
        <v>5.3567099999999996</v>
      </c>
    </row>
    <row r="77" spans="1:37" s="7" customFormat="1" x14ac:dyDescent="0.25">
      <c r="A77" s="8" t="s">
        <v>38</v>
      </c>
      <c r="B77" s="8">
        <v>2.5999999999999999E-2</v>
      </c>
      <c r="C77" s="8" t="s">
        <v>145</v>
      </c>
      <c r="D77" s="8">
        <v>2</v>
      </c>
      <c r="E77" s="8" t="s">
        <v>65</v>
      </c>
      <c r="F77" s="8">
        <v>33</v>
      </c>
      <c r="G77" s="10">
        <v>299490102004012</v>
      </c>
      <c r="H77" s="10">
        <v>299490102</v>
      </c>
      <c r="I77" s="10">
        <v>29949010212</v>
      </c>
      <c r="J77" s="8" t="s">
        <v>46</v>
      </c>
      <c r="K77" s="8">
        <v>0</v>
      </c>
      <c r="L77" s="63">
        <v>5</v>
      </c>
      <c r="M77" s="63">
        <v>0</v>
      </c>
      <c r="N77" s="63">
        <v>1</v>
      </c>
      <c r="O77" s="63">
        <v>1</v>
      </c>
      <c r="P77" s="63">
        <v>1</v>
      </c>
      <c r="Q77" s="63" t="s">
        <v>747</v>
      </c>
      <c r="R77" s="63">
        <v>4</v>
      </c>
      <c r="S77" s="63">
        <v>1</v>
      </c>
      <c r="T77" s="63">
        <v>4</v>
      </c>
      <c r="U77" s="63" t="s">
        <v>748</v>
      </c>
      <c r="V77" s="63">
        <v>0</v>
      </c>
      <c r="W77" s="8">
        <v>2</v>
      </c>
      <c r="X77" s="8">
        <v>57.4</v>
      </c>
      <c r="Y77" s="8">
        <v>600.25</v>
      </c>
      <c r="Z77" s="8">
        <v>52.4</v>
      </c>
      <c r="AA77" s="8">
        <v>1951.5022993227999</v>
      </c>
      <c r="AB77" s="7" t="s">
        <v>169</v>
      </c>
      <c r="AC77" s="7" t="s">
        <v>147</v>
      </c>
      <c r="AD77" s="7" t="s">
        <v>148</v>
      </c>
      <c r="AE77" s="7" t="s">
        <v>149</v>
      </c>
      <c r="AK77" s="7">
        <v>5.3567099999999996</v>
      </c>
    </row>
    <row r="78" spans="1:37" s="7" customFormat="1" x14ac:dyDescent="0.25">
      <c r="A78" s="8" t="s">
        <v>38</v>
      </c>
      <c r="B78" s="8">
        <v>2.5999999999999999E-2</v>
      </c>
      <c r="C78" s="8" t="s">
        <v>41</v>
      </c>
      <c r="D78" s="8">
        <v>5</v>
      </c>
      <c r="E78" s="8" t="s">
        <v>73</v>
      </c>
      <c r="F78" s="8">
        <v>129</v>
      </c>
      <c r="G78" s="10">
        <v>25550000109027</v>
      </c>
      <c r="H78" s="10">
        <v>255500001</v>
      </c>
      <c r="I78" s="10">
        <v>25550000112</v>
      </c>
      <c r="J78" s="8" t="s">
        <v>39</v>
      </c>
      <c r="K78" s="8">
        <v>0</v>
      </c>
      <c r="L78" s="63">
        <v>28</v>
      </c>
      <c r="M78" s="63">
        <v>0</v>
      </c>
      <c r="N78" s="63">
        <v>1</v>
      </c>
      <c r="O78" s="63">
        <v>1</v>
      </c>
      <c r="P78" s="63">
        <v>1</v>
      </c>
      <c r="Q78" s="63" t="s">
        <v>747</v>
      </c>
      <c r="R78" s="63">
        <v>4</v>
      </c>
      <c r="S78" s="63">
        <v>2</v>
      </c>
      <c r="T78" s="63">
        <v>4</v>
      </c>
      <c r="U78" s="63" t="s">
        <v>748</v>
      </c>
      <c r="V78" s="63">
        <v>0</v>
      </c>
      <c r="W78" s="8">
        <v>1</v>
      </c>
      <c r="X78" s="8">
        <v>16.899999999999999</v>
      </c>
      <c r="Y78" s="8">
        <v>500.33637099999999</v>
      </c>
      <c r="Z78" s="8">
        <v>96</v>
      </c>
      <c r="AA78" s="8">
        <v>530.8911067432</v>
      </c>
      <c r="AB78" s="7" t="s">
        <v>78</v>
      </c>
      <c r="AC78" s="7" t="s">
        <v>27</v>
      </c>
      <c r="AD78" s="7" t="s">
        <v>28</v>
      </c>
      <c r="AE78" s="7" t="s">
        <v>29</v>
      </c>
      <c r="AF78" s="7" t="s">
        <v>43</v>
      </c>
      <c r="AG78" s="7" t="s">
        <v>30</v>
      </c>
      <c r="AH78" s="7" t="s">
        <v>44</v>
      </c>
      <c r="AK78" s="7">
        <v>4.2188800000000004</v>
      </c>
    </row>
    <row r="79" spans="1:37" s="7" customFormat="1" x14ac:dyDescent="0.25">
      <c r="A79" s="8" t="s">
        <v>38</v>
      </c>
      <c r="B79" s="8">
        <v>2.5999999999999999E-2</v>
      </c>
      <c r="C79" s="8" t="s">
        <v>41</v>
      </c>
      <c r="D79" s="8">
        <v>5</v>
      </c>
      <c r="E79" s="8" t="s">
        <v>73</v>
      </c>
      <c r="F79" s="8">
        <v>129</v>
      </c>
      <c r="G79" s="10">
        <v>25550000108024</v>
      </c>
      <c r="H79" s="10">
        <v>255500001</v>
      </c>
      <c r="I79" s="10">
        <v>25550000112</v>
      </c>
      <c r="J79" s="8" t="s">
        <v>39</v>
      </c>
      <c r="K79" s="8">
        <v>0</v>
      </c>
      <c r="L79" s="63">
        <v>28</v>
      </c>
      <c r="M79" s="63">
        <v>0</v>
      </c>
      <c r="N79" s="63">
        <v>1</v>
      </c>
      <c r="O79" s="63">
        <v>1</v>
      </c>
      <c r="P79" s="63">
        <v>1</v>
      </c>
      <c r="Q79" s="63" t="s">
        <v>747</v>
      </c>
      <c r="R79" s="63">
        <v>4</v>
      </c>
      <c r="S79" s="63">
        <v>2</v>
      </c>
      <c r="T79" s="63">
        <v>4</v>
      </c>
      <c r="U79" s="63" t="s">
        <v>748</v>
      </c>
      <c r="V79" s="63">
        <v>0</v>
      </c>
      <c r="W79" s="8">
        <v>1</v>
      </c>
      <c r="X79" s="8">
        <v>39.700000000000003</v>
      </c>
      <c r="Y79" s="8">
        <v>2793.6827400000002</v>
      </c>
      <c r="Z79" s="8">
        <v>96</v>
      </c>
      <c r="AA79" s="8">
        <v>530.8911067432</v>
      </c>
      <c r="AB79" s="7" t="s">
        <v>77</v>
      </c>
      <c r="AC79" s="7" t="s">
        <v>27</v>
      </c>
      <c r="AD79" s="7" t="s">
        <v>28</v>
      </c>
      <c r="AE79" s="7" t="s">
        <v>29</v>
      </c>
      <c r="AF79" s="7" t="s">
        <v>43</v>
      </c>
      <c r="AG79" s="7" t="s">
        <v>30</v>
      </c>
      <c r="AH79" s="7" t="s">
        <v>44</v>
      </c>
      <c r="AK79" s="7">
        <v>4.2188800000000004</v>
      </c>
    </row>
    <row r="80" spans="1:37" s="7" customFormat="1" x14ac:dyDescent="0.25">
      <c r="A80" s="8" t="s">
        <v>38</v>
      </c>
      <c r="B80" s="8">
        <v>2.5999999999999999E-2</v>
      </c>
      <c r="C80" s="8" t="s">
        <v>41</v>
      </c>
      <c r="D80" s="8">
        <v>5</v>
      </c>
      <c r="E80" s="8" t="s">
        <v>73</v>
      </c>
      <c r="F80" s="8">
        <v>129</v>
      </c>
      <c r="G80" s="10">
        <v>25550000103009</v>
      </c>
      <c r="H80" s="10">
        <v>255500001</v>
      </c>
      <c r="I80" s="10">
        <v>25550000112</v>
      </c>
      <c r="J80" s="8" t="s">
        <v>39</v>
      </c>
      <c r="K80" s="8">
        <v>0</v>
      </c>
      <c r="L80" s="63">
        <v>28</v>
      </c>
      <c r="M80" s="63">
        <v>0</v>
      </c>
      <c r="N80" s="63">
        <v>1</v>
      </c>
      <c r="O80" s="63">
        <v>1</v>
      </c>
      <c r="P80" s="63">
        <v>1</v>
      </c>
      <c r="Q80" s="63" t="s">
        <v>747</v>
      </c>
      <c r="R80" s="63">
        <v>4</v>
      </c>
      <c r="S80" s="63">
        <v>2</v>
      </c>
      <c r="T80" s="63">
        <v>4</v>
      </c>
      <c r="U80" s="63" t="s">
        <v>748</v>
      </c>
      <c r="V80" s="63">
        <v>0</v>
      </c>
      <c r="W80" s="8">
        <v>1</v>
      </c>
      <c r="X80" s="8">
        <v>96</v>
      </c>
      <c r="Y80" s="8">
        <v>403.39115700000002</v>
      </c>
      <c r="Z80" s="8">
        <v>96</v>
      </c>
      <c r="AA80" s="8">
        <v>530.8911067432</v>
      </c>
      <c r="AB80" s="7" t="s">
        <v>74</v>
      </c>
      <c r="AC80" s="7" t="s">
        <v>27</v>
      </c>
      <c r="AD80" s="7" t="s">
        <v>28</v>
      </c>
      <c r="AE80" s="7" t="s">
        <v>29</v>
      </c>
      <c r="AF80" s="7" t="s">
        <v>43</v>
      </c>
      <c r="AG80" s="7" t="s">
        <v>30</v>
      </c>
      <c r="AH80" s="7" t="s">
        <v>44</v>
      </c>
      <c r="AK80" s="7">
        <v>4.2188800000000004</v>
      </c>
    </row>
    <row r="81" spans="1:37" s="7" customFormat="1" x14ac:dyDescent="0.25">
      <c r="A81" s="8" t="s">
        <v>38</v>
      </c>
      <c r="B81" s="8">
        <v>2.5999999999999999E-2</v>
      </c>
      <c r="C81" s="8" t="s">
        <v>41</v>
      </c>
      <c r="D81" s="8">
        <v>5</v>
      </c>
      <c r="E81" s="8" t="s">
        <v>73</v>
      </c>
      <c r="F81" s="8">
        <v>129</v>
      </c>
      <c r="G81" s="10">
        <v>25550000105015</v>
      </c>
      <c r="H81" s="10">
        <v>255500001</v>
      </c>
      <c r="I81" s="10">
        <v>25550000112</v>
      </c>
      <c r="J81" s="8" t="s">
        <v>39</v>
      </c>
      <c r="K81" s="8">
        <v>0</v>
      </c>
      <c r="L81" s="63">
        <v>28</v>
      </c>
      <c r="M81" s="63">
        <v>0</v>
      </c>
      <c r="N81" s="63">
        <v>1</v>
      </c>
      <c r="O81" s="63">
        <v>1</v>
      </c>
      <c r="P81" s="63">
        <v>1</v>
      </c>
      <c r="Q81" s="63" t="s">
        <v>747</v>
      </c>
      <c r="R81" s="63">
        <v>4</v>
      </c>
      <c r="S81" s="63">
        <v>2</v>
      </c>
      <c r="T81" s="63">
        <v>4</v>
      </c>
      <c r="U81" s="63" t="s">
        <v>748</v>
      </c>
      <c r="V81" s="63">
        <v>0</v>
      </c>
      <c r="W81" s="8">
        <v>1</v>
      </c>
      <c r="X81" s="8">
        <v>110.2</v>
      </c>
      <c r="Y81" s="8">
        <v>1018.26086</v>
      </c>
      <c r="Z81" s="8">
        <v>96</v>
      </c>
      <c r="AA81" s="8">
        <v>530.8911067432</v>
      </c>
      <c r="AB81" s="7" t="s">
        <v>76</v>
      </c>
      <c r="AC81" s="7" t="s">
        <v>27</v>
      </c>
      <c r="AD81" s="7" t="s">
        <v>28</v>
      </c>
      <c r="AE81" s="7" t="s">
        <v>29</v>
      </c>
      <c r="AF81" s="7" t="s">
        <v>43</v>
      </c>
      <c r="AG81" s="7" t="s">
        <v>30</v>
      </c>
      <c r="AH81" s="7" t="s">
        <v>44</v>
      </c>
      <c r="AK81" s="7">
        <v>4.2188800000000004</v>
      </c>
    </row>
    <row r="82" spans="1:37" s="7" customFormat="1" x14ac:dyDescent="0.25">
      <c r="A82" s="8" t="s">
        <v>38</v>
      </c>
      <c r="B82" s="8">
        <v>2.5999999999999999E-2</v>
      </c>
      <c r="C82" s="8" t="s">
        <v>41</v>
      </c>
      <c r="D82" s="8">
        <v>5</v>
      </c>
      <c r="E82" s="8" t="s">
        <v>73</v>
      </c>
      <c r="F82" s="8">
        <v>129</v>
      </c>
      <c r="G82" s="10">
        <v>25550000104012</v>
      </c>
      <c r="H82" s="10">
        <v>255500001</v>
      </c>
      <c r="I82" s="10">
        <v>25550000112</v>
      </c>
      <c r="J82" s="8" t="s">
        <v>39</v>
      </c>
      <c r="K82" s="8">
        <v>0</v>
      </c>
      <c r="L82" s="63">
        <v>28</v>
      </c>
      <c r="M82" s="63">
        <v>0</v>
      </c>
      <c r="N82" s="63">
        <v>1</v>
      </c>
      <c r="O82" s="63">
        <v>1</v>
      </c>
      <c r="P82" s="63">
        <v>1</v>
      </c>
      <c r="Q82" s="63" t="s">
        <v>747</v>
      </c>
      <c r="R82" s="63">
        <v>4</v>
      </c>
      <c r="S82" s="63">
        <v>2</v>
      </c>
      <c r="T82" s="63">
        <v>4</v>
      </c>
      <c r="U82" s="63" t="s">
        <v>748</v>
      </c>
      <c r="V82" s="63">
        <v>0</v>
      </c>
      <c r="W82" s="8">
        <v>1</v>
      </c>
      <c r="X82" s="8">
        <v>122.5</v>
      </c>
      <c r="Y82" s="8">
        <v>3733.7232600000002</v>
      </c>
      <c r="Z82" s="8">
        <v>96</v>
      </c>
      <c r="AA82" s="8">
        <v>530.8911067432</v>
      </c>
      <c r="AB82" s="7" t="s">
        <v>75</v>
      </c>
      <c r="AC82" s="7" t="s">
        <v>27</v>
      </c>
      <c r="AD82" s="7" t="s">
        <v>28</v>
      </c>
      <c r="AE82" s="7" t="s">
        <v>29</v>
      </c>
      <c r="AF82" s="7" t="s">
        <v>43</v>
      </c>
      <c r="AG82" s="7" t="s">
        <v>30</v>
      </c>
      <c r="AH82" s="7" t="s">
        <v>44</v>
      </c>
      <c r="AK82" s="7">
        <v>4.2188800000000004</v>
      </c>
    </row>
    <row r="83" spans="1:37" s="7" customFormat="1" x14ac:dyDescent="0.25">
      <c r="A83" s="8" t="s">
        <v>38</v>
      </c>
      <c r="B83" s="8">
        <v>2.5999999999999999E-2</v>
      </c>
      <c r="C83" s="8" t="s">
        <v>41</v>
      </c>
      <c r="D83" s="8">
        <v>2</v>
      </c>
      <c r="E83" s="8" t="s">
        <v>73</v>
      </c>
      <c r="F83" s="8">
        <v>129</v>
      </c>
      <c r="G83" s="10">
        <v>25550000209027</v>
      </c>
      <c r="H83" s="10">
        <v>255500002</v>
      </c>
      <c r="I83" s="10">
        <v>25550000212</v>
      </c>
      <c r="J83" s="8" t="s">
        <v>39</v>
      </c>
      <c r="K83" s="8">
        <v>0</v>
      </c>
      <c r="L83" s="63">
        <v>11</v>
      </c>
      <c r="M83" s="63">
        <v>0</v>
      </c>
      <c r="N83" s="63">
        <v>2</v>
      </c>
      <c r="O83" s="63">
        <v>1</v>
      </c>
      <c r="P83" s="63">
        <v>1</v>
      </c>
      <c r="Q83" s="63" t="s">
        <v>747</v>
      </c>
      <c r="R83" s="63">
        <v>4</v>
      </c>
      <c r="S83" s="63">
        <v>2</v>
      </c>
      <c r="T83" s="63">
        <v>4</v>
      </c>
      <c r="U83" s="63" t="s">
        <v>748</v>
      </c>
      <c r="V83" s="63">
        <v>1</v>
      </c>
      <c r="W83" s="8">
        <v>0</v>
      </c>
      <c r="X83" s="8">
        <v>32.299999999999997</v>
      </c>
      <c r="Y83" s="8">
        <v>44409.661699999997</v>
      </c>
      <c r="Z83" s="8">
        <v>127.1</v>
      </c>
      <c r="AA83" s="8">
        <v>37742.668773612997</v>
      </c>
      <c r="AB83" s="7" t="s">
        <v>78</v>
      </c>
      <c r="AC83" s="7" t="s">
        <v>27</v>
      </c>
      <c r="AD83" s="7" t="s">
        <v>28</v>
      </c>
      <c r="AE83" s="7" t="s">
        <v>29</v>
      </c>
      <c r="AF83" s="7" t="s">
        <v>43</v>
      </c>
      <c r="AG83" s="7" t="s">
        <v>30</v>
      </c>
      <c r="AH83" s="7" t="s">
        <v>44</v>
      </c>
      <c r="AK83" s="7">
        <v>3.1972200000000002</v>
      </c>
    </row>
    <row r="84" spans="1:37" s="7" customFormat="1" x14ac:dyDescent="0.25">
      <c r="A84" s="8" t="s">
        <v>38</v>
      </c>
      <c r="B84" s="8">
        <v>2.5999999999999999E-2</v>
      </c>
      <c r="C84" s="8" t="s">
        <v>41</v>
      </c>
      <c r="D84" s="8">
        <v>2</v>
      </c>
      <c r="E84" s="8" t="s">
        <v>73</v>
      </c>
      <c r="F84" s="8">
        <v>129</v>
      </c>
      <c r="G84" s="10">
        <v>25550000208024</v>
      </c>
      <c r="H84" s="10">
        <v>255500002</v>
      </c>
      <c r="I84" s="10">
        <v>25550000212</v>
      </c>
      <c r="J84" s="8" t="s">
        <v>39</v>
      </c>
      <c r="K84" s="8">
        <v>0</v>
      </c>
      <c r="L84" s="63">
        <v>11</v>
      </c>
      <c r="M84" s="63">
        <v>0</v>
      </c>
      <c r="N84" s="63">
        <v>2</v>
      </c>
      <c r="O84" s="63">
        <v>1</v>
      </c>
      <c r="P84" s="63">
        <v>1</v>
      </c>
      <c r="Q84" s="63" t="s">
        <v>747</v>
      </c>
      <c r="R84" s="63">
        <v>4</v>
      </c>
      <c r="S84" s="63">
        <v>2</v>
      </c>
      <c r="T84" s="63">
        <v>4</v>
      </c>
      <c r="U84" s="63" t="s">
        <v>748</v>
      </c>
      <c r="V84" s="63">
        <v>1</v>
      </c>
      <c r="W84" s="8">
        <v>0</v>
      </c>
      <c r="X84" s="8">
        <v>221.9</v>
      </c>
      <c r="Y84" s="8">
        <v>51701.255100000002</v>
      </c>
      <c r="Z84" s="8">
        <v>127.1</v>
      </c>
      <c r="AA84" s="8">
        <v>37742.668773612997</v>
      </c>
      <c r="AB84" s="7" t="s">
        <v>77</v>
      </c>
      <c r="AC84" s="7" t="s">
        <v>27</v>
      </c>
      <c r="AD84" s="7" t="s">
        <v>28</v>
      </c>
      <c r="AE84" s="7" t="s">
        <v>29</v>
      </c>
      <c r="AF84" s="7" t="s">
        <v>43</v>
      </c>
      <c r="AG84" s="7" t="s">
        <v>30</v>
      </c>
      <c r="AH84" s="7" t="s">
        <v>44</v>
      </c>
      <c r="AK84" s="7">
        <v>3.1972200000000002</v>
      </c>
    </row>
    <row r="85" spans="1:37" s="7" customFormat="1" x14ac:dyDescent="0.25">
      <c r="A85" s="8" t="s">
        <v>125</v>
      </c>
      <c r="B85" s="8">
        <v>0.26500000000000001</v>
      </c>
      <c r="C85" s="8" t="s">
        <v>126</v>
      </c>
      <c r="D85" s="8">
        <v>1</v>
      </c>
      <c r="E85" s="8" t="s">
        <v>118</v>
      </c>
      <c r="F85" s="8">
        <v>65</v>
      </c>
      <c r="G85" s="10">
        <v>304300001001003</v>
      </c>
      <c r="H85" s="10">
        <v>304300001</v>
      </c>
      <c r="I85" s="10">
        <v>30430000112</v>
      </c>
      <c r="J85" s="8" t="s">
        <v>81</v>
      </c>
      <c r="K85" s="8">
        <v>0</v>
      </c>
      <c r="L85" s="63">
        <v>1</v>
      </c>
      <c r="M85" s="63">
        <v>0</v>
      </c>
      <c r="N85" s="63">
        <v>3</v>
      </c>
      <c r="O85" s="63">
        <v>2</v>
      </c>
      <c r="P85" s="63">
        <v>1</v>
      </c>
      <c r="Q85" s="63" t="s">
        <v>747</v>
      </c>
      <c r="R85" s="63">
        <v>4</v>
      </c>
      <c r="S85" s="63">
        <v>1</v>
      </c>
      <c r="T85" s="63">
        <v>4</v>
      </c>
      <c r="U85" s="63" t="s">
        <v>748</v>
      </c>
      <c r="V85" s="63">
        <v>0</v>
      </c>
      <c r="W85" s="8">
        <v>1</v>
      </c>
      <c r="X85" s="8">
        <v>101.1</v>
      </c>
      <c r="Y85" s="8">
        <v>440.70605</v>
      </c>
      <c r="Z85" s="8">
        <v>101.1</v>
      </c>
      <c r="AA85" s="8">
        <v>440.70605028130001</v>
      </c>
      <c r="AB85" s="7" t="s">
        <v>127</v>
      </c>
      <c r="AC85" s="7" t="s">
        <v>128</v>
      </c>
      <c r="AK85" s="7">
        <v>3.7725900000000001</v>
      </c>
    </row>
    <row r="86" spans="1:37" s="7" customFormat="1" x14ac:dyDescent="0.25">
      <c r="A86" s="8" t="s">
        <v>103</v>
      </c>
      <c r="B86" s="8">
        <v>0.26600000000000001</v>
      </c>
      <c r="C86" s="8" t="s">
        <v>104</v>
      </c>
      <c r="D86" s="8">
        <v>2</v>
      </c>
      <c r="E86" s="8" t="s">
        <v>24</v>
      </c>
      <c r="F86" s="8">
        <v>81</v>
      </c>
      <c r="G86" s="10">
        <v>303900001001001</v>
      </c>
      <c r="H86" s="10">
        <v>303900001</v>
      </c>
      <c r="I86" s="10">
        <v>30390000112</v>
      </c>
      <c r="J86" s="8" t="s">
        <v>35</v>
      </c>
      <c r="K86" s="8">
        <v>0</v>
      </c>
      <c r="L86" s="63">
        <v>1</v>
      </c>
      <c r="M86" s="63">
        <v>0</v>
      </c>
      <c r="N86" s="63">
        <v>1</v>
      </c>
      <c r="O86" s="63">
        <v>2</v>
      </c>
      <c r="P86" s="63">
        <v>2</v>
      </c>
      <c r="Q86" s="63" t="s">
        <v>753</v>
      </c>
      <c r="R86" s="63">
        <v>4</v>
      </c>
      <c r="S86" s="63">
        <v>1</v>
      </c>
      <c r="T86" s="63">
        <v>2</v>
      </c>
      <c r="U86" s="63" t="s">
        <v>751</v>
      </c>
      <c r="V86" s="63">
        <v>0</v>
      </c>
      <c r="W86" s="8">
        <v>0</v>
      </c>
      <c r="X86" s="8">
        <v>7</v>
      </c>
      <c r="Y86" s="8">
        <v>50.409998600000002</v>
      </c>
      <c r="Z86" s="8">
        <v>16.5</v>
      </c>
      <c r="AA86" s="8">
        <v>20.0472875964</v>
      </c>
      <c r="AB86" s="7" t="s">
        <v>105</v>
      </c>
      <c r="AC86" s="7" t="s">
        <v>106</v>
      </c>
      <c r="AD86" s="7" t="s">
        <v>107</v>
      </c>
      <c r="AE86" s="7" t="s">
        <v>108</v>
      </c>
      <c r="AF86" s="7" t="s">
        <v>109</v>
      </c>
      <c r="AG86" s="7" t="s">
        <v>110</v>
      </c>
      <c r="AH86" s="7" t="s">
        <v>111</v>
      </c>
      <c r="AI86" s="7" t="s">
        <v>112</v>
      </c>
      <c r="AJ86" s="7" t="s">
        <v>113</v>
      </c>
      <c r="AK86" s="7">
        <v>5.1431300000000002</v>
      </c>
    </row>
    <row r="87" spans="1:37" s="7" customFormat="1" x14ac:dyDescent="0.25">
      <c r="A87" s="8" t="s">
        <v>103</v>
      </c>
      <c r="B87" s="8">
        <v>0.26600000000000001</v>
      </c>
      <c r="C87" s="8" t="s">
        <v>104</v>
      </c>
      <c r="D87" s="8">
        <v>2</v>
      </c>
      <c r="E87" s="8" t="s">
        <v>24</v>
      </c>
      <c r="F87" s="8">
        <v>81</v>
      </c>
      <c r="G87" s="10">
        <v>303900001003003</v>
      </c>
      <c r="H87" s="10">
        <v>303900001</v>
      </c>
      <c r="I87" s="10">
        <v>30390000112</v>
      </c>
      <c r="J87" s="8" t="s">
        <v>35</v>
      </c>
      <c r="K87" s="8">
        <v>0</v>
      </c>
      <c r="L87" s="63">
        <v>1</v>
      </c>
      <c r="M87" s="63">
        <v>0</v>
      </c>
      <c r="N87" s="63">
        <v>1</v>
      </c>
      <c r="O87" s="63">
        <v>2</v>
      </c>
      <c r="P87" s="63">
        <v>2</v>
      </c>
      <c r="Q87" s="63" t="s">
        <v>753</v>
      </c>
      <c r="R87" s="63">
        <v>4</v>
      </c>
      <c r="S87" s="63">
        <v>1</v>
      </c>
      <c r="T87" s="63">
        <v>2</v>
      </c>
      <c r="U87" s="63" t="s">
        <v>751</v>
      </c>
      <c r="V87" s="63">
        <v>0</v>
      </c>
      <c r="W87" s="8">
        <v>0</v>
      </c>
      <c r="X87" s="8">
        <v>26</v>
      </c>
      <c r="Y87" s="8">
        <v>0.64000002</v>
      </c>
      <c r="Z87" s="8">
        <v>16.5</v>
      </c>
      <c r="AA87" s="8">
        <v>20.0472875964</v>
      </c>
      <c r="AB87" s="7" t="s">
        <v>114</v>
      </c>
      <c r="AC87" s="7" t="s">
        <v>106</v>
      </c>
      <c r="AD87" s="7" t="s">
        <v>107</v>
      </c>
      <c r="AE87" s="7" t="s">
        <v>108</v>
      </c>
      <c r="AF87" s="7" t="s">
        <v>109</v>
      </c>
      <c r="AG87" s="7" t="s">
        <v>110</v>
      </c>
      <c r="AH87" s="7" t="s">
        <v>111</v>
      </c>
      <c r="AI87" s="7" t="s">
        <v>112</v>
      </c>
      <c r="AJ87" s="7" t="s">
        <v>113</v>
      </c>
      <c r="AK87" s="7">
        <v>5.1431300000000002</v>
      </c>
    </row>
    <row r="88" spans="1:37" s="7" customFormat="1" x14ac:dyDescent="0.25">
      <c r="A88" s="8" t="s">
        <v>103</v>
      </c>
      <c r="B88" s="8">
        <v>0.26600000000000001</v>
      </c>
      <c r="C88" s="8" t="s">
        <v>104</v>
      </c>
      <c r="D88" s="8">
        <v>2</v>
      </c>
      <c r="E88" s="8" t="s">
        <v>24</v>
      </c>
      <c r="F88" s="8">
        <v>81</v>
      </c>
      <c r="G88" s="10">
        <v>303900002001001</v>
      </c>
      <c r="H88" s="10">
        <v>303900002</v>
      </c>
      <c r="I88" s="10">
        <v>30390000212</v>
      </c>
      <c r="J88" s="8" t="s">
        <v>46</v>
      </c>
      <c r="K88" s="8">
        <v>0</v>
      </c>
      <c r="L88" s="63">
        <v>1</v>
      </c>
      <c r="M88" s="63">
        <v>0</v>
      </c>
      <c r="N88" s="63">
        <v>1</v>
      </c>
      <c r="O88" s="63">
        <v>2</v>
      </c>
      <c r="P88" s="63">
        <v>2</v>
      </c>
      <c r="Q88" s="63" t="s">
        <v>753</v>
      </c>
      <c r="R88" s="63">
        <v>4</v>
      </c>
      <c r="S88" s="63">
        <v>1</v>
      </c>
      <c r="T88" s="63">
        <v>2</v>
      </c>
      <c r="U88" s="63" t="s">
        <v>751</v>
      </c>
      <c r="V88" s="63">
        <v>0</v>
      </c>
      <c r="W88" s="8">
        <v>0</v>
      </c>
      <c r="X88" s="8">
        <v>-3</v>
      </c>
      <c r="Y88" s="8">
        <v>37.209998800000001</v>
      </c>
      <c r="Z88" s="8">
        <v>2.5</v>
      </c>
      <c r="AA88" s="8">
        <v>14.8636597929</v>
      </c>
      <c r="AB88" s="7" t="s">
        <v>105</v>
      </c>
      <c r="AC88" s="7" t="s">
        <v>115</v>
      </c>
      <c r="AD88" s="7" t="s">
        <v>107</v>
      </c>
      <c r="AE88" s="7" t="s">
        <v>108</v>
      </c>
      <c r="AF88" s="7" t="s">
        <v>109</v>
      </c>
      <c r="AG88" s="7" t="s">
        <v>116</v>
      </c>
      <c r="AH88" s="7" t="s">
        <v>113</v>
      </c>
      <c r="AK88" s="7">
        <v>4.9702900000000003</v>
      </c>
    </row>
    <row r="89" spans="1:37" s="7" customFormat="1" x14ac:dyDescent="0.25">
      <c r="A89" s="8" t="s">
        <v>103</v>
      </c>
      <c r="B89" s="8">
        <v>0.26600000000000001</v>
      </c>
      <c r="C89" s="8" t="s">
        <v>104</v>
      </c>
      <c r="D89" s="8">
        <v>2</v>
      </c>
      <c r="E89" s="8" t="s">
        <v>24</v>
      </c>
      <c r="F89" s="8">
        <v>81</v>
      </c>
      <c r="G89" s="10">
        <v>303900002003003</v>
      </c>
      <c r="H89" s="10">
        <v>303900002</v>
      </c>
      <c r="I89" s="10">
        <v>30390000212</v>
      </c>
      <c r="J89" s="8" t="s">
        <v>46</v>
      </c>
      <c r="K89" s="8">
        <v>0</v>
      </c>
      <c r="L89" s="63">
        <v>1</v>
      </c>
      <c r="M89" s="63">
        <v>0</v>
      </c>
      <c r="N89" s="63">
        <v>1</v>
      </c>
      <c r="O89" s="63">
        <v>2</v>
      </c>
      <c r="P89" s="63">
        <v>2</v>
      </c>
      <c r="Q89" s="63" t="s">
        <v>753</v>
      </c>
      <c r="R89" s="63">
        <v>4</v>
      </c>
      <c r="S89" s="63">
        <v>1</v>
      </c>
      <c r="T89" s="63">
        <v>2</v>
      </c>
      <c r="U89" s="63" t="s">
        <v>751</v>
      </c>
      <c r="V89" s="63">
        <v>0</v>
      </c>
      <c r="W89" s="8">
        <v>0</v>
      </c>
      <c r="X89" s="8">
        <v>8</v>
      </c>
      <c r="Y89" s="8">
        <v>0.64000002</v>
      </c>
      <c r="Z89" s="8">
        <v>2.5</v>
      </c>
      <c r="AA89" s="8">
        <v>14.8636597929</v>
      </c>
      <c r="AB89" s="7" t="s">
        <v>114</v>
      </c>
      <c r="AC89" s="7" t="s">
        <v>115</v>
      </c>
      <c r="AD89" s="7" t="s">
        <v>107</v>
      </c>
      <c r="AE89" s="7" t="s">
        <v>108</v>
      </c>
      <c r="AF89" s="7" t="s">
        <v>109</v>
      </c>
      <c r="AG89" s="7" t="s">
        <v>116</v>
      </c>
      <c r="AH89" s="7" t="s">
        <v>113</v>
      </c>
      <c r="AK89" s="7">
        <v>4.9702900000000003</v>
      </c>
    </row>
    <row r="90" spans="1:37" s="7" customFormat="1" x14ac:dyDescent="0.25">
      <c r="A90" s="8" t="s">
        <v>103</v>
      </c>
      <c r="B90" s="8">
        <v>0.26600000000000001</v>
      </c>
      <c r="C90" s="8" t="s">
        <v>104</v>
      </c>
      <c r="D90" s="8">
        <v>2</v>
      </c>
      <c r="E90" s="8" t="s">
        <v>40</v>
      </c>
      <c r="F90" s="8">
        <v>113</v>
      </c>
      <c r="G90" s="10">
        <v>303900001002002</v>
      </c>
      <c r="H90" s="10">
        <v>303900001</v>
      </c>
      <c r="I90" s="10">
        <v>30390000112</v>
      </c>
      <c r="J90" s="8" t="s">
        <v>35</v>
      </c>
      <c r="K90" s="8">
        <v>0</v>
      </c>
      <c r="L90" s="63">
        <v>1</v>
      </c>
      <c r="M90" s="63">
        <v>0</v>
      </c>
      <c r="N90" s="63">
        <v>1</v>
      </c>
      <c r="O90" s="63">
        <v>2</v>
      </c>
      <c r="P90" s="63">
        <v>2</v>
      </c>
      <c r="Q90" s="63" t="s">
        <v>753</v>
      </c>
      <c r="R90" s="63">
        <v>4</v>
      </c>
      <c r="S90" s="63">
        <v>1</v>
      </c>
      <c r="T90" s="63">
        <v>2</v>
      </c>
      <c r="U90" s="63" t="s">
        <v>751</v>
      </c>
      <c r="V90" s="63">
        <v>0</v>
      </c>
      <c r="W90" s="8">
        <v>0</v>
      </c>
      <c r="X90" s="8">
        <v>-7</v>
      </c>
      <c r="Y90" s="8">
        <v>50.409998600000002</v>
      </c>
      <c r="Z90" s="8">
        <v>-1.5</v>
      </c>
      <c r="AA90" s="8">
        <v>41.3001624447</v>
      </c>
      <c r="AB90" s="7" t="s">
        <v>133</v>
      </c>
      <c r="AC90" s="7" t="s">
        <v>106</v>
      </c>
      <c r="AD90" s="7" t="s">
        <v>107</v>
      </c>
      <c r="AE90" s="7" t="s">
        <v>108</v>
      </c>
      <c r="AF90" s="7" t="s">
        <v>109</v>
      </c>
      <c r="AG90" s="7" t="s">
        <v>110</v>
      </c>
      <c r="AH90" s="7" t="s">
        <v>111</v>
      </c>
      <c r="AI90" s="7" t="s">
        <v>112</v>
      </c>
      <c r="AJ90" s="7" t="s">
        <v>113</v>
      </c>
      <c r="AK90" s="7">
        <v>5.1431300000000002</v>
      </c>
    </row>
    <row r="91" spans="1:37" s="7" customFormat="1" x14ac:dyDescent="0.25">
      <c r="A91" s="8" t="s">
        <v>103</v>
      </c>
      <c r="B91" s="8">
        <v>0.26600000000000001</v>
      </c>
      <c r="C91" s="8" t="s">
        <v>104</v>
      </c>
      <c r="D91" s="8">
        <v>2</v>
      </c>
      <c r="E91" s="8" t="s">
        <v>40</v>
      </c>
      <c r="F91" s="8">
        <v>113</v>
      </c>
      <c r="G91" s="10">
        <v>303900001004004</v>
      </c>
      <c r="H91" s="10">
        <v>303900001</v>
      </c>
      <c r="I91" s="10">
        <v>30390000112</v>
      </c>
      <c r="J91" s="8" t="s">
        <v>35</v>
      </c>
      <c r="K91" s="8">
        <v>0</v>
      </c>
      <c r="L91" s="63">
        <v>1</v>
      </c>
      <c r="M91" s="63">
        <v>0</v>
      </c>
      <c r="N91" s="63">
        <v>1</v>
      </c>
      <c r="O91" s="63">
        <v>2</v>
      </c>
      <c r="P91" s="63">
        <v>2</v>
      </c>
      <c r="Q91" s="63" t="s">
        <v>753</v>
      </c>
      <c r="R91" s="63">
        <v>4</v>
      </c>
      <c r="S91" s="63">
        <v>1</v>
      </c>
      <c r="T91" s="63">
        <v>2</v>
      </c>
      <c r="U91" s="63" t="s">
        <v>751</v>
      </c>
      <c r="V91" s="63">
        <v>0</v>
      </c>
      <c r="W91" s="8">
        <v>0</v>
      </c>
      <c r="X91" s="8">
        <v>4</v>
      </c>
      <c r="Y91" s="8">
        <v>54.7600014</v>
      </c>
      <c r="Z91" s="8">
        <v>-1.5</v>
      </c>
      <c r="AA91" s="8">
        <v>41.3001624447</v>
      </c>
      <c r="AB91" s="7" t="s">
        <v>134</v>
      </c>
      <c r="AC91" s="7" t="s">
        <v>106</v>
      </c>
      <c r="AD91" s="7" t="s">
        <v>107</v>
      </c>
      <c r="AE91" s="7" t="s">
        <v>108</v>
      </c>
      <c r="AF91" s="7" t="s">
        <v>109</v>
      </c>
      <c r="AG91" s="7" t="s">
        <v>110</v>
      </c>
      <c r="AH91" s="7" t="s">
        <v>111</v>
      </c>
      <c r="AI91" s="7" t="s">
        <v>112</v>
      </c>
      <c r="AJ91" s="7" t="s">
        <v>113</v>
      </c>
      <c r="AK91" s="7">
        <v>5.1431300000000002</v>
      </c>
    </row>
    <row r="92" spans="1:37" s="7" customFormat="1" x14ac:dyDescent="0.25">
      <c r="A92" s="8" t="s">
        <v>103</v>
      </c>
      <c r="B92" s="8">
        <v>0.26600000000000001</v>
      </c>
      <c r="C92" s="8" t="s">
        <v>104</v>
      </c>
      <c r="D92" s="8">
        <v>2</v>
      </c>
      <c r="E92" s="8" t="s">
        <v>40</v>
      </c>
      <c r="F92" s="8">
        <v>113</v>
      </c>
      <c r="G92" s="10">
        <v>303900002002002</v>
      </c>
      <c r="H92" s="10">
        <v>303900002</v>
      </c>
      <c r="I92" s="10">
        <v>30390000212</v>
      </c>
      <c r="J92" s="8" t="s">
        <v>46</v>
      </c>
      <c r="K92" s="8">
        <v>0</v>
      </c>
      <c r="L92" s="63">
        <v>1</v>
      </c>
      <c r="M92" s="63">
        <v>0</v>
      </c>
      <c r="N92" s="63">
        <v>1</v>
      </c>
      <c r="O92" s="63">
        <v>2</v>
      </c>
      <c r="P92" s="63">
        <v>2</v>
      </c>
      <c r="Q92" s="63" t="s">
        <v>753</v>
      </c>
      <c r="R92" s="63">
        <v>4</v>
      </c>
      <c r="S92" s="63">
        <v>1</v>
      </c>
      <c r="T92" s="63">
        <v>2</v>
      </c>
      <c r="U92" s="63" t="s">
        <v>751</v>
      </c>
      <c r="V92" s="63">
        <v>0</v>
      </c>
      <c r="W92" s="8">
        <v>0</v>
      </c>
      <c r="X92" s="8">
        <v>-6</v>
      </c>
      <c r="Y92" s="8">
        <v>31.359998900000001</v>
      </c>
      <c r="Z92" s="8">
        <v>-4</v>
      </c>
      <c r="AA92" s="8">
        <v>28.399997648399999</v>
      </c>
      <c r="AB92" s="7" t="s">
        <v>133</v>
      </c>
      <c r="AC92" s="7" t="s">
        <v>115</v>
      </c>
      <c r="AD92" s="7" t="s">
        <v>107</v>
      </c>
      <c r="AE92" s="7" t="s">
        <v>108</v>
      </c>
      <c r="AF92" s="7" t="s">
        <v>109</v>
      </c>
      <c r="AG92" s="7" t="s">
        <v>116</v>
      </c>
      <c r="AH92" s="7" t="s">
        <v>113</v>
      </c>
      <c r="AK92" s="7">
        <v>4.9702900000000003</v>
      </c>
    </row>
    <row r="93" spans="1:37" s="7" customFormat="1" x14ac:dyDescent="0.25">
      <c r="A93" s="8" t="s">
        <v>103</v>
      </c>
      <c r="B93" s="8">
        <v>0.26600000000000001</v>
      </c>
      <c r="C93" s="8" t="s">
        <v>104</v>
      </c>
      <c r="D93" s="8">
        <v>2</v>
      </c>
      <c r="E93" s="8" t="s">
        <v>40</v>
      </c>
      <c r="F93" s="8">
        <v>113</v>
      </c>
      <c r="G93" s="10">
        <v>303900002004004</v>
      </c>
      <c r="H93" s="10">
        <v>303900002</v>
      </c>
      <c r="I93" s="10">
        <v>30390000212</v>
      </c>
      <c r="J93" s="8" t="s">
        <v>46</v>
      </c>
      <c r="K93" s="8">
        <v>0</v>
      </c>
      <c r="L93" s="63">
        <v>1</v>
      </c>
      <c r="M93" s="63">
        <v>0</v>
      </c>
      <c r="N93" s="63">
        <v>1</v>
      </c>
      <c r="O93" s="63">
        <v>2</v>
      </c>
      <c r="P93" s="63">
        <v>2</v>
      </c>
      <c r="Q93" s="63" t="s">
        <v>753</v>
      </c>
      <c r="R93" s="63">
        <v>4</v>
      </c>
      <c r="S93" s="63">
        <v>1</v>
      </c>
      <c r="T93" s="63">
        <v>2</v>
      </c>
      <c r="U93" s="63" t="s">
        <v>751</v>
      </c>
      <c r="V93" s="63">
        <v>0</v>
      </c>
      <c r="W93" s="8">
        <v>0</v>
      </c>
      <c r="X93" s="8">
        <v>-2</v>
      </c>
      <c r="Y93" s="8">
        <v>40.960001200000001</v>
      </c>
      <c r="Z93" s="8">
        <v>-4</v>
      </c>
      <c r="AA93" s="8">
        <v>28.399997648399999</v>
      </c>
      <c r="AB93" s="7" t="s">
        <v>134</v>
      </c>
      <c r="AC93" s="7" t="s">
        <v>115</v>
      </c>
      <c r="AD93" s="7" t="s">
        <v>107</v>
      </c>
      <c r="AE93" s="7" t="s">
        <v>108</v>
      </c>
      <c r="AF93" s="7" t="s">
        <v>109</v>
      </c>
      <c r="AG93" s="7" t="s">
        <v>116</v>
      </c>
      <c r="AH93" s="7" t="s">
        <v>113</v>
      </c>
      <c r="AK93" s="7">
        <v>4.9702900000000003</v>
      </c>
    </row>
    <row r="94" spans="1:37" s="7" customFormat="1" x14ac:dyDescent="0.25">
      <c r="A94" s="8" t="s">
        <v>183</v>
      </c>
      <c r="B94" s="8">
        <v>0.26900000000000002</v>
      </c>
      <c r="C94" s="8" t="s">
        <v>184</v>
      </c>
      <c r="D94" s="8">
        <v>3</v>
      </c>
      <c r="E94" s="8" t="s">
        <v>73</v>
      </c>
      <c r="F94" s="8">
        <v>129</v>
      </c>
      <c r="G94" s="10">
        <v>303100001001003</v>
      </c>
      <c r="H94" s="10">
        <v>303100001</v>
      </c>
      <c r="I94" s="10">
        <v>30310000114</v>
      </c>
      <c r="J94" s="8" t="s">
        <v>175</v>
      </c>
      <c r="K94" s="8">
        <v>0</v>
      </c>
      <c r="L94" s="63">
        <v>14</v>
      </c>
      <c r="M94" s="63">
        <v>0</v>
      </c>
      <c r="N94" s="63">
        <v>2</v>
      </c>
      <c r="O94" s="63">
        <v>2</v>
      </c>
      <c r="P94" s="63">
        <v>1</v>
      </c>
      <c r="Q94" s="63" t="s">
        <v>753</v>
      </c>
      <c r="R94" s="63">
        <v>1</v>
      </c>
      <c r="S94" s="63">
        <v>1</v>
      </c>
      <c r="T94" s="63">
        <v>2</v>
      </c>
      <c r="U94" s="63" t="s">
        <v>754</v>
      </c>
      <c r="V94" s="63">
        <v>0</v>
      </c>
      <c r="W94" s="8">
        <v>1</v>
      </c>
      <c r="X94" s="8">
        <v>-7.6</v>
      </c>
      <c r="Y94" s="8" t="s">
        <v>66</v>
      </c>
      <c r="Z94" s="8">
        <v>0.1</v>
      </c>
      <c r="AA94" s="8" t="s">
        <v>66</v>
      </c>
      <c r="AB94" s="7" t="s">
        <v>176</v>
      </c>
      <c r="AC94" s="7" t="s">
        <v>177</v>
      </c>
      <c r="AD94" s="7" t="s">
        <v>178</v>
      </c>
      <c r="AE94" s="7" t="s">
        <v>179</v>
      </c>
      <c r="AF94" s="7" t="s">
        <v>180</v>
      </c>
      <c r="AK94" s="7">
        <v>4.4339899999999997</v>
      </c>
    </row>
    <row r="95" spans="1:37" s="7" customFormat="1" x14ac:dyDescent="0.25">
      <c r="A95" s="8" t="s">
        <v>183</v>
      </c>
      <c r="B95" s="8">
        <v>0.26900000000000002</v>
      </c>
      <c r="C95" s="8" t="s">
        <v>184</v>
      </c>
      <c r="D95" s="8">
        <v>3</v>
      </c>
      <c r="E95" s="8" t="s">
        <v>73</v>
      </c>
      <c r="F95" s="8">
        <v>129</v>
      </c>
      <c r="G95" s="10">
        <v>303100001002009</v>
      </c>
      <c r="H95" s="10">
        <v>303100001</v>
      </c>
      <c r="I95" s="10">
        <v>30310000114</v>
      </c>
      <c r="J95" s="8" t="s">
        <v>175</v>
      </c>
      <c r="K95" s="8">
        <v>0</v>
      </c>
      <c r="L95" s="63">
        <v>14</v>
      </c>
      <c r="M95" s="63">
        <v>0</v>
      </c>
      <c r="N95" s="63">
        <v>2</v>
      </c>
      <c r="O95" s="63">
        <v>2</v>
      </c>
      <c r="P95" s="63">
        <v>1</v>
      </c>
      <c r="Q95" s="63" t="s">
        <v>753</v>
      </c>
      <c r="R95" s="63">
        <v>1</v>
      </c>
      <c r="S95" s="63">
        <v>1</v>
      </c>
      <c r="T95" s="63">
        <v>2</v>
      </c>
      <c r="U95" s="63" t="s">
        <v>754</v>
      </c>
      <c r="V95" s="63">
        <v>0</v>
      </c>
      <c r="W95" s="8">
        <v>1</v>
      </c>
      <c r="X95" s="8">
        <v>0.1</v>
      </c>
      <c r="Y95" s="8" t="s">
        <v>66</v>
      </c>
      <c r="Z95" s="8">
        <v>0.1</v>
      </c>
      <c r="AA95" s="8" t="s">
        <v>66</v>
      </c>
      <c r="AB95" s="7" t="s">
        <v>181</v>
      </c>
      <c r="AC95" s="7" t="s">
        <v>177</v>
      </c>
      <c r="AD95" s="7" t="s">
        <v>178</v>
      </c>
      <c r="AE95" s="7" t="s">
        <v>179</v>
      </c>
      <c r="AF95" s="7" t="s">
        <v>180</v>
      </c>
      <c r="AK95" s="7">
        <v>4.4339899999999997</v>
      </c>
    </row>
    <row r="96" spans="1:37" s="7" customFormat="1" x14ac:dyDescent="0.25">
      <c r="A96" s="8" t="s">
        <v>183</v>
      </c>
      <c r="B96" s="8">
        <v>0.26900000000000002</v>
      </c>
      <c r="C96" s="8" t="s">
        <v>184</v>
      </c>
      <c r="D96" s="8">
        <v>3</v>
      </c>
      <c r="E96" s="8" t="s">
        <v>73</v>
      </c>
      <c r="F96" s="8">
        <v>129</v>
      </c>
      <c r="G96" s="10">
        <v>303100001003015</v>
      </c>
      <c r="H96" s="10">
        <v>303100001</v>
      </c>
      <c r="I96" s="10">
        <v>30310000114</v>
      </c>
      <c r="J96" s="8" t="s">
        <v>175</v>
      </c>
      <c r="K96" s="8">
        <v>0</v>
      </c>
      <c r="L96" s="63">
        <v>14</v>
      </c>
      <c r="M96" s="63">
        <v>0</v>
      </c>
      <c r="N96" s="63">
        <v>2</v>
      </c>
      <c r="O96" s="63">
        <v>2</v>
      </c>
      <c r="P96" s="63">
        <v>1</v>
      </c>
      <c r="Q96" s="63" t="s">
        <v>753</v>
      </c>
      <c r="R96" s="63">
        <v>1</v>
      </c>
      <c r="S96" s="63">
        <v>1</v>
      </c>
      <c r="T96" s="63">
        <v>2</v>
      </c>
      <c r="U96" s="63" t="s">
        <v>754</v>
      </c>
      <c r="V96" s="63">
        <v>0</v>
      </c>
      <c r="W96" s="8">
        <v>1</v>
      </c>
      <c r="X96" s="8">
        <v>14.2</v>
      </c>
      <c r="Y96" s="8" t="s">
        <v>66</v>
      </c>
      <c r="Z96" s="8">
        <v>0.1</v>
      </c>
      <c r="AA96" s="8" t="s">
        <v>66</v>
      </c>
      <c r="AB96" s="7" t="s">
        <v>182</v>
      </c>
      <c r="AC96" s="7" t="s">
        <v>177</v>
      </c>
      <c r="AD96" s="7" t="s">
        <v>178</v>
      </c>
      <c r="AE96" s="7" t="s">
        <v>179</v>
      </c>
      <c r="AF96" s="7" t="s">
        <v>180</v>
      </c>
      <c r="AK96" s="7">
        <v>4.4339899999999997</v>
      </c>
    </row>
    <row r="97" spans="1:37" s="7" customFormat="1" x14ac:dyDescent="0.25">
      <c r="A97" s="8" t="s">
        <v>80</v>
      </c>
      <c r="B97" s="8">
        <v>2.7E-2</v>
      </c>
      <c r="C97" s="8" t="s">
        <v>83</v>
      </c>
      <c r="D97" s="8">
        <v>1</v>
      </c>
      <c r="E97" s="8" t="s">
        <v>82</v>
      </c>
      <c r="F97" s="8">
        <v>82</v>
      </c>
      <c r="G97" s="10">
        <v>303300001005005</v>
      </c>
      <c r="H97" s="10">
        <v>303300001</v>
      </c>
      <c r="I97" s="10">
        <v>30330000112</v>
      </c>
      <c r="J97" s="8" t="s">
        <v>81</v>
      </c>
      <c r="K97" s="8">
        <v>1</v>
      </c>
      <c r="L97" s="63">
        <v>15</v>
      </c>
      <c r="M97" s="63">
        <v>0</v>
      </c>
      <c r="N97" s="63">
        <v>1</v>
      </c>
      <c r="O97" s="63">
        <v>3</v>
      </c>
      <c r="P97" s="63">
        <v>1</v>
      </c>
      <c r="Q97" s="63" t="s">
        <v>749</v>
      </c>
      <c r="R97" s="63">
        <v>1</v>
      </c>
      <c r="S97" s="63">
        <v>1</v>
      </c>
      <c r="T97" s="63">
        <v>1</v>
      </c>
      <c r="U97" s="63" t="s">
        <v>754</v>
      </c>
      <c r="V97" s="63">
        <v>0</v>
      </c>
      <c r="W97" s="8">
        <v>3</v>
      </c>
      <c r="X97" s="8">
        <v>-0.9</v>
      </c>
      <c r="Y97" s="8">
        <v>18.539879299999999</v>
      </c>
      <c r="Z97" s="8">
        <v>-0.9</v>
      </c>
      <c r="AA97" s="8">
        <v>18.539879341999999</v>
      </c>
      <c r="AB97" s="7" t="s">
        <v>84</v>
      </c>
      <c r="AC97" s="7" t="s">
        <v>85</v>
      </c>
      <c r="AK97" s="7">
        <v>5.78749</v>
      </c>
    </row>
    <row r="98" spans="1:37" s="7" customFormat="1" x14ac:dyDescent="0.25">
      <c r="A98" s="8" t="s">
        <v>80</v>
      </c>
      <c r="B98" s="8">
        <v>2.7E-2</v>
      </c>
      <c r="C98" s="8" t="s">
        <v>83</v>
      </c>
      <c r="D98" s="8">
        <v>1</v>
      </c>
      <c r="E98" s="8" t="s">
        <v>131</v>
      </c>
      <c r="F98" s="8">
        <v>114</v>
      </c>
      <c r="G98" s="10">
        <v>303300001003003</v>
      </c>
      <c r="H98" s="10">
        <v>303300001</v>
      </c>
      <c r="I98" s="10">
        <v>30330000112</v>
      </c>
      <c r="J98" s="8" t="s">
        <v>81</v>
      </c>
      <c r="K98" s="8">
        <v>1</v>
      </c>
      <c r="L98" s="63">
        <v>15</v>
      </c>
      <c r="M98" s="63">
        <v>0</v>
      </c>
      <c r="N98" s="63">
        <v>1</v>
      </c>
      <c r="O98" s="63">
        <v>3</v>
      </c>
      <c r="P98" s="63">
        <v>1</v>
      </c>
      <c r="Q98" s="63" t="s">
        <v>749</v>
      </c>
      <c r="R98" s="63">
        <v>1</v>
      </c>
      <c r="S98" s="63">
        <v>1</v>
      </c>
      <c r="T98" s="63">
        <v>1</v>
      </c>
      <c r="U98" s="63" t="s">
        <v>754</v>
      </c>
      <c r="V98" s="63">
        <v>0</v>
      </c>
      <c r="W98" s="8">
        <v>3</v>
      </c>
      <c r="X98" s="8">
        <v>18.7</v>
      </c>
      <c r="Y98" s="8">
        <v>36.510966699999997</v>
      </c>
      <c r="Z98" s="8">
        <v>18.7</v>
      </c>
      <c r="AA98" s="8">
        <v>36.510966713400002</v>
      </c>
      <c r="AB98" s="7" t="s">
        <v>132</v>
      </c>
      <c r="AC98" s="7" t="s">
        <v>85</v>
      </c>
      <c r="AK98" s="7">
        <v>5.78749</v>
      </c>
    </row>
    <row r="99" spans="1:37" s="7" customFormat="1" x14ac:dyDescent="0.25">
      <c r="A99" s="8" t="s">
        <v>80</v>
      </c>
      <c r="B99" s="8">
        <v>2.7E-2</v>
      </c>
      <c r="C99" s="8" t="s">
        <v>83</v>
      </c>
      <c r="D99" s="8">
        <v>2</v>
      </c>
      <c r="E99" s="8" t="s">
        <v>135</v>
      </c>
      <c r="F99" s="8">
        <v>50</v>
      </c>
      <c r="G99" s="10">
        <v>303300001002002</v>
      </c>
      <c r="H99" s="10">
        <v>303300001</v>
      </c>
      <c r="I99" s="10">
        <v>30330000112</v>
      </c>
      <c r="J99" s="8" t="s">
        <v>81</v>
      </c>
      <c r="K99" s="8">
        <v>1</v>
      </c>
      <c r="L99" s="63">
        <v>15</v>
      </c>
      <c r="M99" s="63">
        <v>0</v>
      </c>
      <c r="N99" s="63">
        <v>1</v>
      </c>
      <c r="O99" s="63">
        <v>3</v>
      </c>
      <c r="P99" s="63">
        <v>1</v>
      </c>
      <c r="Q99" s="63" t="s">
        <v>749</v>
      </c>
      <c r="R99" s="63">
        <v>1</v>
      </c>
      <c r="S99" s="63">
        <v>1</v>
      </c>
      <c r="T99" s="63">
        <v>1</v>
      </c>
      <c r="U99" s="63" t="s">
        <v>754</v>
      </c>
      <c r="V99" s="63">
        <v>0</v>
      </c>
      <c r="W99" s="8">
        <v>3</v>
      </c>
      <c r="X99" s="8">
        <v>45.8</v>
      </c>
      <c r="Y99" s="8">
        <v>33.848087800000002</v>
      </c>
      <c r="Z99" s="8">
        <v>50.45</v>
      </c>
      <c r="AA99" s="8">
        <v>26.1016104007</v>
      </c>
      <c r="AB99" s="7" t="s">
        <v>137</v>
      </c>
      <c r="AC99" s="7" t="s">
        <v>85</v>
      </c>
      <c r="AK99" s="7">
        <v>5.78749</v>
      </c>
    </row>
    <row r="100" spans="1:37" s="7" customFormat="1" x14ac:dyDescent="0.25">
      <c r="A100" s="8" t="s">
        <v>80</v>
      </c>
      <c r="B100" s="8">
        <v>2.7E-2</v>
      </c>
      <c r="C100" s="8" t="s">
        <v>83</v>
      </c>
      <c r="D100" s="8">
        <v>2</v>
      </c>
      <c r="E100" s="8" t="s">
        <v>135</v>
      </c>
      <c r="F100" s="8">
        <v>50</v>
      </c>
      <c r="G100" s="10">
        <v>303300001001001</v>
      </c>
      <c r="H100" s="10">
        <v>303300001</v>
      </c>
      <c r="I100" s="10">
        <v>30330000112</v>
      </c>
      <c r="J100" s="8" t="s">
        <v>81</v>
      </c>
      <c r="K100" s="8">
        <v>1</v>
      </c>
      <c r="L100" s="63">
        <v>15</v>
      </c>
      <c r="M100" s="63">
        <v>0</v>
      </c>
      <c r="N100" s="63">
        <v>1</v>
      </c>
      <c r="O100" s="63">
        <v>3</v>
      </c>
      <c r="P100" s="63">
        <v>1</v>
      </c>
      <c r="Q100" s="63" t="s">
        <v>749</v>
      </c>
      <c r="R100" s="63">
        <v>1</v>
      </c>
      <c r="S100" s="63">
        <v>1</v>
      </c>
      <c r="T100" s="63">
        <v>1</v>
      </c>
      <c r="U100" s="63" t="s">
        <v>754</v>
      </c>
      <c r="V100" s="63">
        <v>0</v>
      </c>
      <c r="W100" s="8">
        <v>3</v>
      </c>
      <c r="X100" s="8">
        <v>55.1</v>
      </c>
      <c r="Y100" s="8">
        <v>32.619117299999999</v>
      </c>
      <c r="Z100" s="8">
        <v>50.45</v>
      </c>
      <c r="AA100" s="8">
        <v>26.1016104007</v>
      </c>
      <c r="AB100" s="7" t="s">
        <v>136</v>
      </c>
      <c r="AC100" s="7" t="s">
        <v>85</v>
      </c>
      <c r="AK100" s="7">
        <v>5.78749</v>
      </c>
    </row>
  </sheetData>
  <autoFilter ref="A1:AK100" xr:uid="{00000000-0009-0000-0000-000001000000}"/>
  <sortState xmlns:xlrd2="http://schemas.microsoft.com/office/spreadsheetml/2017/richdata2" ref="A2:AT100">
    <sortCondition ref="K2:K100"/>
    <sortCondition ref="B2:B100"/>
    <sortCondition ref="E2:E100"/>
    <sortCondition ref="I2:I100"/>
    <sortCondition ref="X2:X100"/>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19"/>
  <sheetViews>
    <sheetView zoomScaleNormal="100" workbookViewId="0">
      <pane ySplit="1" topLeftCell="A2" activePane="bottomLeft" state="frozen"/>
      <selection pane="bottomLeft"/>
    </sheetView>
  </sheetViews>
  <sheetFormatPr defaultColWidth="8.88671875" defaultRowHeight="12" x14ac:dyDescent="0.25"/>
  <cols>
    <col min="1" max="1" width="44.6640625" style="2" customWidth="1"/>
    <col min="2" max="2" width="8.5546875" style="2" customWidth="1"/>
    <col min="3" max="3" width="26.88671875" style="2" customWidth="1"/>
    <col min="4" max="4" width="4.109375" style="2" customWidth="1"/>
    <col min="5" max="5" width="53.44140625" style="2" customWidth="1"/>
    <col min="6" max="6" width="6.6640625" style="2" customWidth="1"/>
    <col min="7" max="7" width="16.109375" style="6" customWidth="1"/>
    <col min="8" max="8" width="10" style="6" customWidth="1"/>
    <col min="9" max="9" width="12" style="6" customWidth="1"/>
    <col min="10" max="10" width="8.33203125" style="2" customWidth="1"/>
    <col min="11" max="11" width="9.33203125" style="2" customWidth="1"/>
    <col min="12" max="12" width="7.109375" style="31" customWidth="1"/>
    <col min="13" max="15" width="6" style="31" customWidth="1"/>
    <col min="16" max="16" width="8.88671875" style="31" customWidth="1"/>
    <col min="17" max="17" width="8" style="31" customWidth="1"/>
    <col min="18" max="18" width="9" style="31" customWidth="1"/>
    <col min="19" max="20" width="8" style="31" customWidth="1"/>
    <col min="21" max="21" width="8.88671875" style="31" customWidth="1"/>
    <col min="22" max="22" width="7.33203125" style="31" customWidth="1"/>
    <col min="23" max="23" width="6.33203125" style="2" customWidth="1"/>
    <col min="24" max="24" width="8.88671875" style="2" customWidth="1"/>
    <col min="25" max="25" width="8.33203125" style="2" customWidth="1"/>
    <col min="26" max="26" width="8.33203125" style="2" bestFit="1" customWidth="1"/>
    <col min="27" max="27" width="9" style="2" customWidth="1"/>
    <col min="28" max="30" width="7.109375" style="2" customWidth="1"/>
    <col min="31" max="31" width="6" style="2" customWidth="1"/>
    <col min="32" max="32" width="6.5546875" style="2" customWidth="1"/>
    <col min="33" max="33" width="2" style="2" bestFit="1" customWidth="1"/>
    <col min="34" max="34" width="33" style="2" bestFit="1" customWidth="1"/>
    <col min="35" max="43" width="8.88671875" style="2"/>
    <col min="44" max="44" width="7.88671875" style="2" customWidth="1"/>
    <col min="45" max="16384" width="8.88671875" style="2"/>
  </cols>
  <sheetData>
    <row r="1" spans="1:44" s="9" customFormat="1" ht="37.799999999999997" x14ac:dyDescent="0.3">
      <c r="A1" s="3" t="s">
        <v>2</v>
      </c>
      <c r="B1" s="3" t="s">
        <v>3</v>
      </c>
      <c r="C1" s="3" t="s">
        <v>8</v>
      </c>
      <c r="D1" s="3" t="s">
        <v>21</v>
      </c>
      <c r="E1" s="3" t="s">
        <v>5</v>
      </c>
      <c r="F1" s="3" t="s">
        <v>193</v>
      </c>
      <c r="G1" s="4" t="s">
        <v>192</v>
      </c>
      <c r="H1" s="4" t="s">
        <v>0</v>
      </c>
      <c r="I1" s="4" t="s">
        <v>1</v>
      </c>
      <c r="J1" s="3" t="s">
        <v>4</v>
      </c>
      <c r="K1" s="3" t="s">
        <v>6</v>
      </c>
      <c r="L1" s="55" t="s">
        <v>498</v>
      </c>
      <c r="M1" s="55" t="s">
        <v>513</v>
      </c>
      <c r="N1" s="55" t="s">
        <v>500</v>
      </c>
      <c r="O1" s="55" t="s">
        <v>517</v>
      </c>
      <c r="P1" s="55" t="s">
        <v>511</v>
      </c>
      <c r="Q1" s="55" t="s">
        <v>508</v>
      </c>
      <c r="R1" s="55" t="s">
        <v>515</v>
      </c>
      <c r="S1" s="55" t="s">
        <v>520</v>
      </c>
      <c r="T1" s="55" t="s">
        <v>506</v>
      </c>
      <c r="U1" s="55" t="s">
        <v>503</v>
      </c>
      <c r="V1" s="55" t="s">
        <v>518</v>
      </c>
      <c r="W1" s="3" t="s">
        <v>7</v>
      </c>
      <c r="X1" s="3" t="s">
        <v>9</v>
      </c>
      <c r="Y1" s="3" t="s">
        <v>186</v>
      </c>
      <c r="Z1" s="3" t="s">
        <v>10</v>
      </c>
      <c r="AA1" s="3" t="s">
        <v>11</v>
      </c>
      <c r="AB1" s="3" t="s">
        <v>194</v>
      </c>
      <c r="AC1" s="3" t="s">
        <v>187</v>
      </c>
      <c r="AD1" s="3" t="s">
        <v>188</v>
      </c>
      <c r="AE1" s="3" t="s">
        <v>189</v>
      </c>
      <c r="AF1" s="3" t="s">
        <v>190</v>
      </c>
      <c r="AG1" s="3" t="s">
        <v>191</v>
      </c>
      <c r="AH1" s="3" t="s">
        <v>185</v>
      </c>
      <c r="AI1" s="19" t="s">
        <v>12</v>
      </c>
      <c r="AJ1" s="19" t="s">
        <v>13</v>
      </c>
      <c r="AK1" s="19" t="s">
        <v>14</v>
      </c>
      <c r="AL1" s="19" t="s">
        <v>15</v>
      </c>
      <c r="AM1" s="19" t="s">
        <v>16</v>
      </c>
      <c r="AN1" s="19" t="s">
        <v>17</v>
      </c>
      <c r="AO1" s="19" t="s">
        <v>18</v>
      </c>
      <c r="AP1" s="19" t="s">
        <v>19</v>
      </c>
      <c r="AQ1" s="19" t="s">
        <v>20</v>
      </c>
      <c r="AR1" s="19" t="s">
        <v>755</v>
      </c>
    </row>
    <row r="2" spans="1:44" s="13" customFormat="1" x14ac:dyDescent="0.25">
      <c r="A2" s="11" t="s">
        <v>22</v>
      </c>
      <c r="B2" s="11">
        <v>2.3E-2</v>
      </c>
      <c r="C2" s="11" t="s">
        <v>25</v>
      </c>
      <c r="D2" s="11">
        <v>1</v>
      </c>
      <c r="E2" s="11" t="s">
        <v>24</v>
      </c>
      <c r="F2" s="11">
        <v>81</v>
      </c>
      <c r="G2" s="12">
        <v>25550000604012</v>
      </c>
      <c r="H2" s="12">
        <v>255500006</v>
      </c>
      <c r="I2" s="12">
        <v>25550000612</v>
      </c>
      <c r="J2" s="11" t="s">
        <v>23</v>
      </c>
      <c r="K2" s="11">
        <v>0</v>
      </c>
      <c r="L2" s="33">
        <v>5</v>
      </c>
      <c r="M2" s="33">
        <v>0</v>
      </c>
      <c r="N2" s="33">
        <v>1</v>
      </c>
      <c r="O2" s="33">
        <v>1</v>
      </c>
      <c r="P2" s="33">
        <v>1</v>
      </c>
      <c r="Q2" s="33" t="s">
        <v>747</v>
      </c>
      <c r="R2" s="33">
        <v>4</v>
      </c>
      <c r="S2" s="33">
        <v>2</v>
      </c>
      <c r="T2" s="33">
        <v>4</v>
      </c>
      <c r="U2" s="33" t="s">
        <v>748</v>
      </c>
      <c r="V2" s="33">
        <v>0</v>
      </c>
      <c r="W2" s="11">
        <v>1</v>
      </c>
      <c r="X2" s="11">
        <v>10.3</v>
      </c>
      <c r="Y2" s="11">
        <v>48.742738600000003</v>
      </c>
      <c r="Z2" s="11">
        <v>10.3</v>
      </c>
      <c r="AA2" s="11">
        <v>48.742738559999999</v>
      </c>
      <c r="AB2" s="11"/>
      <c r="AC2" s="11"/>
      <c r="AD2" s="11"/>
      <c r="AE2" s="11"/>
      <c r="AF2" s="11"/>
      <c r="AG2" s="11"/>
      <c r="AH2" s="11"/>
      <c r="AI2" s="13" t="s">
        <v>26</v>
      </c>
      <c r="AJ2" s="13" t="s">
        <v>27</v>
      </c>
      <c r="AK2" s="13" t="s">
        <v>28</v>
      </c>
      <c r="AL2" s="13" t="s">
        <v>29</v>
      </c>
      <c r="AM2" s="13" t="s">
        <v>30</v>
      </c>
      <c r="AR2" s="13">
        <v>2.6094400000000002</v>
      </c>
    </row>
    <row r="3" spans="1:44" x14ac:dyDescent="0.25">
      <c r="A3" s="1" t="s">
        <v>22</v>
      </c>
      <c r="B3" s="1">
        <v>2.3E-2</v>
      </c>
      <c r="C3" s="1" t="s">
        <v>25</v>
      </c>
      <c r="D3" s="1">
        <v>2</v>
      </c>
      <c r="E3" s="1" t="s">
        <v>24</v>
      </c>
      <c r="F3" s="1">
        <v>81</v>
      </c>
      <c r="G3" s="5">
        <v>25550000702006</v>
      </c>
      <c r="H3" s="5">
        <v>255500007</v>
      </c>
      <c r="I3" s="5">
        <v>25550000712</v>
      </c>
      <c r="J3" s="1" t="s">
        <v>31</v>
      </c>
      <c r="K3" s="1">
        <v>0</v>
      </c>
      <c r="L3" s="31">
        <v>17</v>
      </c>
      <c r="M3" s="31">
        <v>0</v>
      </c>
      <c r="N3" s="31">
        <v>2</v>
      </c>
      <c r="O3" s="31">
        <v>2</v>
      </c>
      <c r="P3" s="31">
        <v>1</v>
      </c>
      <c r="Q3" s="31" t="s">
        <v>747</v>
      </c>
      <c r="R3" s="31">
        <v>4</v>
      </c>
      <c r="S3" s="31">
        <v>2</v>
      </c>
      <c r="T3" s="31">
        <v>4</v>
      </c>
      <c r="U3" s="31" t="s">
        <v>748</v>
      </c>
      <c r="V3" s="31">
        <v>1</v>
      </c>
      <c r="W3" s="1">
        <v>0</v>
      </c>
      <c r="X3" s="1">
        <v>-1.5</v>
      </c>
      <c r="Y3" s="1">
        <v>1223.4814699999999</v>
      </c>
      <c r="Z3" s="1">
        <v>21.55</v>
      </c>
      <c r="AA3" s="1">
        <v>811.30331475829996</v>
      </c>
      <c r="AB3" s="1"/>
      <c r="AC3" s="1"/>
      <c r="AD3" s="1"/>
      <c r="AE3" s="1"/>
      <c r="AF3" s="1"/>
      <c r="AG3" s="1"/>
      <c r="AH3" s="1"/>
      <c r="AI3" s="2" t="s">
        <v>34</v>
      </c>
      <c r="AJ3" s="2" t="s">
        <v>27</v>
      </c>
      <c r="AK3" s="2" t="s">
        <v>28</v>
      </c>
      <c r="AL3" s="2" t="s">
        <v>29</v>
      </c>
      <c r="AM3" s="2" t="s">
        <v>33</v>
      </c>
      <c r="AN3" s="2" t="s">
        <v>30</v>
      </c>
      <c r="AR3" s="2">
        <v>3.3025899999999999</v>
      </c>
    </row>
    <row r="4" spans="1:44" s="13" customFormat="1" x14ac:dyDescent="0.25">
      <c r="A4" s="11" t="s">
        <v>22</v>
      </c>
      <c r="B4" s="11">
        <v>2.3E-2</v>
      </c>
      <c r="C4" s="11" t="s">
        <v>25</v>
      </c>
      <c r="D4" s="11">
        <v>2</v>
      </c>
      <c r="E4" s="11" t="s">
        <v>24</v>
      </c>
      <c r="F4" s="11">
        <v>81</v>
      </c>
      <c r="G4" s="12">
        <v>25550000701003</v>
      </c>
      <c r="H4" s="12">
        <v>255500007</v>
      </c>
      <c r="I4" s="12">
        <v>25550000712</v>
      </c>
      <c r="J4" s="11" t="s">
        <v>31</v>
      </c>
      <c r="K4" s="11">
        <v>0</v>
      </c>
      <c r="L4" s="33">
        <v>17</v>
      </c>
      <c r="M4" s="33">
        <v>0</v>
      </c>
      <c r="N4" s="33">
        <v>2</v>
      </c>
      <c r="O4" s="33">
        <v>2</v>
      </c>
      <c r="P4" s="33">
        <v>1</v>
      </c>
      <c r="Q4" s="33" t="s">
        <v>747</v>
      </c>
      <c r="R4" s="33">
        <v>4</v>
      </c>
      <c r="S4" s="33">
        <v>2</v>
      </c>
      <c r="T4" s="33">
        <v>4</v>
      </c>
      <c r="U4" s="33" t="s">
        <v>748</v>
      </c>
      <c r="V4" s="33">
        <v>1</v>
      </c>
      <c r="W4" s="11">
        <v>0</v>
      </c>
      <c r="X4" s="11">
        <v>44.6</v>
      </c>
      <c r="Y4" s="11">
        <v>842.485455</v>
      </c>
      <c r="Z4" s="11">
        <v>21.55</v>
      </c>
      <c r="AA4" s="11">
        <v>811.30331475829996</v>
      </c>
      <c r="AB4" s="11"/>
      <c r="AC4" s="11"/>
      <c r="AD4" s="11"/>
      <c r="AE4" s="11"/>
      <c r="AF4" s="11"/>
      <c r="AG4" s="11"/>
      <c r="AH4" s="11"/>
      <c r="AI4" s="13" t="s">
        <v>32</v>
      </c>
      <c r="AJ4" s="13" t="s">
        <v>27</v>
      </c>
      <c r="AK4" s="13" t="s">
        <v>28</v>
      </c>
      <c r="AL4" s="13" t="s">
        <v>29</v>
      </c>
      <c r="AM4" s="13" t="s">
        <v>33</v>
      </c>
      <c r="AN4" s="13" t="s">
        <v>30</v>
      </c>
      <c r="AR4" s="13">
        <v>3.3025899999999999</v>
      </c>
    </row>
    <row r="5" spans="1:44" x14ac:dyDescent="0.25">
      <c r="A5" s="1" t="s">
        <v>22</v>
      </c>
      <c r="B5" s="1">
        <v>2.3E-2</v>
      </c>
      <c r="C5" s="1" t="s">
        <v>25</v>
      </c>
      <c r="D5" s="1">
        <v>2</v>
      </c>
      <c r="E5" s="1" t="s">
        <v>24</v>
      </c>
      <c r="F5" s="1">
        <v>81</v>
      </c>
      <c r="G5" s="5">
        <v>25550000901003</v>
      </c>
      <c r="H5" s="5">
        <v>255500009</v>
      </c>
      <c r="I5" s="5">
        <v>25550000912</v>
      </c>
      <c r="J5" s="1" t="s">
        <v>35</v>
      </c>
      <c r="K5" s="1">
        <v>0</v>
      </c>
      <c r="L5" s="31">
        <v>8</v>
      </c>
      <c r="M5" s="31">
        <v>0</v>
      </c>
      <c r="N5" s="31">
        <v>2</v>
      </c>
      <c r="O5" s="31">
        <v>1</v>
      </c>
      <c r="P5" s="31">
        <v>1</v>
      </c>
      <c r="Q5" s="31" t="s">
        <v>747</v>
      </c>
      <c r="R5" s="31">
        <v>4</v>
      </c>
      <c r="S5" s="31">
        <v>2</v>
      </c>
      <c r="T5" s="31">
        <v>4</v>
      </c>
      <c r="U5" s="31" t="s">
        <v>748</v>
      </c>
      <c r="V5" s="31">
        <v>1</v>
      </c>
      <c r="W5" s="1">
        <v>0</v>
      </c>
      <c r="X5" s="1">
        <v>-10.1</v>
      </c>
      <c r="Y5" s="1">
        <v>136.68883400000001</v>
      </c>
      <c r="Z5" s="1">
        <v>-0.45</v>
      </c>
      <c r="AA5" s="1">
        <v>54.862282650499999</v>
      </c>
      <c r="AB5" s="1"/>
      <c r="AC5" s="1"/>
      <c r="AD5" s="1"/>
      <c r="AE5" s="1"/>
      <c r="AF5" s="1"/>
      <c r="AG5" s="1"/>
      <c r="AH5" s="1"/>
      <c r="AI5" s="2" t="s">
        <v>36</v>
      </c>
      <c r="AJ5" s="2" t="s">
        <v>27</v>
      </c>
      <c r="AK5" s="2" t="s">
        <v>28</v>
      </c>
      <c r="AL5" s="2" t="s">
        <v>29</v>
      </c>
      <c r="AM5" s="2" t="s">
        <v>30</v>
      </c>
      <c r="AR5" s="2">
        <v>2.79176</v>
      </c>
    </row>
    <row r="6" spans="1:44" s="13" customFormat="1" x14ac:dyDescent="0.25">
      <c r="A6" s="11" t="s">
        <v>22</v>
      </c>
      <c r="B6" s="11">
        <v>2.3E-2</v>
      </c>
      <c r="C6" s="11" t="s">
        <v>25</v>
      </c>
      <c r="D6" s="11">
        <v>2</v>
      </c>
      <c r="E6" s="11" t="s">
        <v>24</v>
      </c>
      <c r="F6" s="11">
        <v>81</v>
      </c>
      <c r="G6" s="12">
        <v>25550000904012</v>
      </c>
      <c r="H6" s="12">
        <v>255500009</v>
      </c>
      <c r="I6" s="12">
        <v>25550000912</v>
      </c>
      <c r="J6" s="11" t="s">
        <v>35</v>
      </c>
      <c r="K6" s="11">
        <v>0</v>
      </c>
      <c r="L6" s="33">
        <v>8</v>
      </c>
      <c r="M6" s="33">
        <v>0</v>
      </c>
      <c r="N6" s="33">
        <v>2</v>
      </c>
      <c r="O6" s="33">
        <v>1</v>
      </c>
      <c r="P6" s="33">
        <v>1</v>
      </c>
      <c r="Q6" s="33" t="s">
        <v>747</v>
      </c>
      <c r="R6" s="33">
        <v>4</v>
      </c>
      <c r="S6" s="33">
        <v>2</v>
      </c>
      <c r="T6" s="33">
        <v>4</v>
      </c>
      <c r="U6" s="33" t="s">
        <v>748</v>
      </c>
      <c r="V6" s="33">
        <v>1</v>
      </c>
      <c r="W6" s="11">
        <v>0</v>
      </c>
      <c r="X6" s="11">
        <v>9.1999999999999993</v>
      </c>
      <c r="Y6" s="11">
        <v>3.01682161</v>
      </c>
      <c r="Z6" s="11">
        <v>-0.45</v>
      </c>
      <c r="AA6" s="11">
        <v>54.862282650499999</v>
      </c>
      <c r="AB6" s="11"/>
      <c r="AC6" s="11"/>
      <c r="AD6" s="11"/>
      <c r="AE6" s="11"/>
      <c r="AF6" s="11"/>
      <c r="AG6" s="11"/>
      <c r="AH6" s="11"/>
      <c r="AI6" s="13" t="s">
        <v>37</v>
      </c>
      <c r="AJ6" s="13" t="s">
        <v>27</v>
      </c>
      <c r="AK6" s="13" t="s">
        <v>28</v>
      </c>
      <c r="AL6" s="13" t="s">
        <v>29</v>
      </c>
      <c r="AM6" s="13" t="s">
        <v>30</v>
      </c>
      <c r="AR6" s="13">
        <v>2.79176</v>
      </c>
    </row>
    <row r="7" spans="1:44" s="16" customFormat="1" x14ac:dyDescent="0.25">
      <c r="A7" s="14" t="s">
        <v>22</v>
      </c>
      <c r="B7" s="14">
        <v>2.3E-2</v>
      </c>
      <c r="C7" s="14" t="s">
        <v>25</v>
      </c>
      <c r="D7" s="14">
        <v>1</v>
      </c>
      <c r="E7" s="14" t="s">
        <v>24</v>
      </c>
      <c r="F7" s="14">
        <v>81</v>
      </c>
      <c r="G7" s="15">
        <v>303400001001001</v>
      </c>
      <c r="H7" s="15">
        <v>303400001</v>
      </c>
      <c r="I7" s="15">
        <v>30340000112</v>
      </c>
      <c r="J7" s="14" t="s">
        <v>86</v>
      </c>
      <c r="K7" s="14">
        <v>0</v>
      </c>
      <c r="L7" s="34">
        <v>12</v>
      </c>
      <c r="M7" s="34">
        <v>0</v>
      </c>
      <c r="N7" s="34">
        <v>1</v>
      </c>
      <c r="O7" s="34">
        <v>2</v>
      </c>
      <c r="P7" s="34">
        <v>1</v>
      </c>
      <c r="Q7" s="34" t="s">
        <v>753</v>
      </c>
      <c r="R7" s="34">
        <v>1</v>
      </c>
      <c r="S7" s="34">
        <v>2</v>
      </c>
      <c r="T7" s="34">
        <v>4</v>
      </c>
      <c r="U7" s="34" t="s">
        <v>752</v>
      </c>
      <c r="V7" s="34">
        <v>0</v>
      </c>
      <c r="W7" s="14">
        <v>2</v>
      </c>
      <c r="X7" s="14">
        <v>3</v>
      </c>
      <c r="Y7" s="35">
        <v>162.80760799999999</v>
      </c>
      <c r="Z7" s="14">
        <v>3</v>
      </c>
      <c r="AA7" s="14">
        <v>162.80760772310001</v>
      </c>
      <c r="AB7" s="14"/>
      <c r="AC7" s="14"/>
      <c r="AD7" s="14"/>
      <c r="AE7" s="14"/>
      <c r="AF7" s="14"/>
      <c r="AG7" s="14"/>
      <c r="AH7" s="14"/>
      <c r="AI7" s="16" t="s">
        <v>87</v>
      </c>
      <c r="AJ7" s="16" t="s">
        <v>88</v>
      </c>
      <c r="AR7" s="16">
        <v>4.2580999999999998</v>
      </c>
    </row>
    <row r="8" spans="1:44" x14ac:dyDescent="0.25">
      <c r="A8" s="1" t="s">
        <v>22</v>
      </c>
      <c r="B8" s="1">
        <v>2.3E-2</v>
      </c>
      <c r="C8" s="1" t="s">
        <v>25</v>
      </c>
      <c r="D8" s="1">
        <v>2</v>
      </c>
      <c r="E8" s="1" t="s">
        <v>24</v>
      </c>
      <c r="F8" s="1">
        <v>81</v>
      </c>
      <c r="G8" s="5">
        <v>303500001001003</v>
      </c>
      <c r="H8" s="5">
        <v>303500001</v>
      </c>
      <c r="I8" s="5">
        <v>30350000112</v>
      </c>
      <c r="J8" s="1" t="s">
        <v>89</v>
      </c>
      <c r="K8" s="1">
        <v>0</v>
      </c>
      <c r="L8" s="31">
        <v>334</v>
      </c>
      <c r="M8" s="31">
        <v>0</v>
      </c>
      <c r="N8" s="31">
        <v>2</v>
      </c>
      <c r="O8" s="31">
        <v>2</v>
      </c>
      <c r="P8" s="31">
        <v>1</v>
      </c>
      <c r="Q8" s="31" t="s">
        <v>747</v>
      </c>
      <c r="R8" s="31">
        <v>4</v>
      </c>
      <c r="S8" s="31">
        <v>1</v>
      </c>
      <c r="T8" s="31">
        <v>4</v>
      </c>
      <c r="U8" s="31" t="s">
        <v>748</v>
      </c>
      <c r="V8" s="31">
        <v>0</v>
      </c>
      <c r="W8" s="1">
        <v>0</v>
      </c>
      <c r="X8" s="1">
        <v>-0.997</v>
      </c>
      <c r="Y8" s="8">
        <v>14.508481099999999</v>
      </c>
      <c r="Z8" s="1">
        <v>4.7519999999999998</v>
      </c>
      <c r="AA8" s="1">
        <v>14.7829922191</v>
      </c>
      <c r="AB8" s="1"/>
      <c r="AC8" s="1"/>
      <c r="AD8" s="1"/>
      <c r="AE8" s="1"/>
      <c r="AF8" s="1"/>
      <c r="AG8" s="1"/>
      <c r="AH8" s="1"/>
      <c r="AI8" s="2" t="s">
        <v>90</v>
      </c>
      <c r="AJ8" s="2" t="s">
        <v>91</v>
      </c>
      <c r="AK8" s="2" t="s">
        <v>92</v>
      </c>
      <c r="AL8" s="2" t="s">
        <v>93</v>
      </c>
      <c r="AM8" s="2" t="s">
        <v>94</v>
      </c>
      <c r="AN8" s="2" t="s">
        <v>95</v>
      </c>
      <c r="AR8" s="2">
        <v>6.81114</v>
      </c>
    </row>
    <row r="9" spans="1:44" s="13" customFormat="1" x14ac:dyDescent="0.25">
      <c r="A9" s="11" t="s">
        <v>22</v>
      </c>
      <c r="B9" s="11">
        <v>2.3E-2</v>
      </c>
      <c r="C9" s="11" t="s">
        <v>25</v>
      </c>
      <c r="D9" s="11">
        <v>2</v>
      </c>
      <c r="E9" s="11" t="s">
        <v>24</v>
      </c>
      <c r="F9" s="11">
        <v>81</v>
      </c>
      <c r="G9" s="12">
        <v>303500001002006</v>
      </c>
      <c r="H9" s="12">
        <v>303500001</v>
      </c>
      <c r="I9" s="12">
        <v>30350000112</v>
      </c>
      <c r="J9" s="11" t="s">
        <v>89</v>
      </c>
      <c r="K9" s="11">
        <v>0</v>
      </c>
      <c r="L9" s="33">
        <v>334</v>
      </c>
      <c r="M9" s="33">
        <v>0</v>
      </c>
      <c r="N9" s="33">
        <v>2</v>
      </c>
      <c r="O9" s="33">
        <v>2</v>
      </c>
      <c r="P9" s="33">
        <v>1</v>
      </c>
      <c r="Q9" s="33" t="s">
        <v>747</v>
      </c>
      <c r="R9" s="33">
        <v>4</v>
      </c>
      <c r="S9" s="33">
        <v>1</v>
      </c>
      <c r="T9" s="33">
        <v>4</v>
      </c>
      <c r="U9" s="33" t="s">
        <v>748</v>
      </c>
      <c r="V9" s="33">
        <v>0</v>
      </c>
      <c r="W9" s="11">
        <v>0</v>
      </c>
      <c r="X9" s="11">
        <v>10.5</v>
      </c>
      <c r="Y9" s="36">
        <v>23.136099399999999</v>
      </c>
      <c r="Z9" s="11">
        <v>4.7519999999999998</v>
      </c>
      <c r="AA9" s="11">
        <v>14.7829922191</v>
      </c>
      <c r="AB9" s="11"/>
      <c r="AC9" s="11"/>
      <c r="AD9" s="11"/>
      <c r="AE9" s="11"/>
      <c r="AF9" s="11"/>
      <c r="AG9" s="11"/>
      <c r="AH9" s="11"/>
      <c r="AI9" s="13" t="s">
        <v>96</v>
      </c>
      <c r="AJ9" s="13" t="s">
        <v>91</v>
      </c>
      <c r="AK9" s="13" t="s">
        <v>92</v>
      </c>
      <c r="AL9" s="13" t="s">
        <v>93</v>
      </c>
      <c r="AM9" s="13" t="s">
        <v>94</v>
      </c>
      <c r="AN9" s="13" t="s">
        <v>95</v>
      </c>
      <c r="AR9" s="13">
        <v>6.81114</v>
      </c>
    </row>
    <row r="10" spans="1:44" x14ac:dyDescent="0.25">
      <c r="A10" s="1" t="s">
        <v>22</v>
      </c>
      <c r="B10" s="1">
        <v>2.3E-2</v>
      </c>
      <c r="C10" s="1" t="s">
        <v>25</v>
      </c>
      <c r="D10" s="1">
        <v>2</v>
      </c>
      <c r="E10" s="1" t="s">
        <v>24</v>
      </c>
      <c r="F10" s="1">
        <v>81</v>
      </c>
      <c r="G10" s="5">
        <v>303500002001003</v>
      </c>
      <c r="H10" s="5">
        <v>303500002</v>
      </c>
      <c r="I10" s="5">
        <v>30350000212</v>
      </c>
      <c r="J10" s="1" t="s">
        <v>89</v>
      </c>
      <c r="K10" s="1">
        <v>0</v>
      </c>
      <c r="L10" s="31">
        <v>370</v>
      </c>
      <c r="M10" s="31">
        <v>0</v>
      </c>
      <c r="N10" s="31">
        <v>2</v>
      </c>
      <c r="O10" s="31">
        <v>2</v>
      </c>
      <c r="P10" s="31">
        <v>1</v>
      </c>
      <c r="Q10" s="31" t="s">
        <v>747</v>
      </c>
      <c r="R10" s="31">
        <v>4</v>
      </c>
      <c r="S10" s="31">
        <v>1</v>
      </c>
      <c r="T10" s="31">
        <v>4</v>
      </c>
      <c r="U10" s="31" t="s">
        <v>748</v>
      </c>
      <c r="V10" s="31">
        <v>0</v>
      </c>
      <c r="W10" s="1">
        <v>0</v>
      </c>
      <c r="X10" s="1">
        <v>-5.4</v>
      </c>
      <c r="Y10" s="8">
        <v>15.6025004</v>
      </c>
      <c r="Z10" s="1">
        <v>5.5</v>
      </c>
      <c r="AA10" s="1">
        <v>18.136179828900001</v>
      </c>
      <c r="AB10" s="1"/>
      <c r="AC10" s="1"/>
      <c r="AD10" s="1"/>
      <c r="AE10" s="1"/>
      <c r="AF10" s="1"/>
      <c r="AG10" s="1"/>
      <c r="AH10" s="1"/>
      <c r="AI10" s="2" t="s">
        <v>90</v>
      </c>
      <c r="AJ10" s="2" t="s">
        <v>91</v>
      </c>
      <c r="AK10" s="2" t="s">
        <v>92</v>
      </c>
      <c r="AL10" s="2" t="s">
        <v>93</v>
      </c>
      <c r="AM10" s="2" t="s">
        <v>94</v>
      </c>
      <c r="AN10" s="2" t="s">
        <v>95</v>
      </c>
      <c r="AR10" s="2">
        <v>6.9135</v>
      </c>
    </row>
    <row r="11" spans="1:44" s="13" customFormat="1" x14ac:dyDescent="0.25">
      <c r="A11" s="11" t="s">
        <v>22</v>
      </c>
      <c r="B11" s="11">
        <v>2.3E-2</v>
      </c>
      <c r="C11" s="11" t="s">
        <v>25</v>
      </c>
      <c r="D11" s="11">
        <v>2</v>
      </c>
      <c r="E11" s="11" t="s">
        <v>24</v>
      </c>
      <c r="F11" s="11">
        <v>81</v>
      </c>
      <c r="G11" s="12">
        <v>303500002002006</v>
      </c>
      <c r="H11" s="12">
        <v>303500002</v>
      </c>
      <c r="I11" s="12">
        <v>30350000212</v>
      </c>
      <c r="J11" s="11" t="s">
        <v>89</v>
      </c>
      <c r="K11" s="11">
        <v>0</v>
      </c>
      <c r="L11" s="33">
        <v>370</v>
      </c>
      <c r="M11" s="33">
        <v>0</v>
      </c>
      <c r="N11" s="33">
        <v>2</v>
      </c>
      <c r="O11" s="33">
        <v>2</v>
      </c>
      <c r="P11" s="33">
        <v>1</v>
      </c>
      <c r="Q11" s="33" t="s">
        <v>747</v>
      </c>
      <c r="R11" s="33">
        <v>4</v>
      </c>
      <c r="S11" s="33">
        <v>1</v>
      </c>
      <c r="T11" s="33">
        <v>4</v>
      </c>
      <c r="U11" s="33" t="s">
        <v>748</v>
      </c>
      <c r="V11" s="33">
        <v>0</v>
      </c>
      <c r="W11" s="11">
        <v>0</v>
      </c>
      <c r="X11" s="11">
        <v>16.399999999999999</v>
      </c>
      <c r="Y11" s="36">
        <v>30.580902300000002</v>
      </c>
      <c r="Z11" s="11">
        <v>5.5</v>
      </c>
      <c r="AA11" s="11">
        <v>18.136179828900001</v>
      </c>
      <c r="AB11" s="11"/>
      <c r="AC11" s="11"/>
      <c r="AD11" s="11"/>
      <c r="AE11" s="11"/>
      <c r="AF11" s="11"/>
      <c r="AG11" s="11"/>
      <c r="AH11" s="11"/>
      <c r="AI11" s="13" t="s">
        <v>96</v>
      </c>
      <c r="AJ11" s="13" t="s">
        <v>91</v>
      </c>
      <c r="AK11" s="13" t="s">
        <v>92</v>
      </c>
      <c r="AL11" s="13" t="s">
        <v>93</v>
      </c>
      <c r="AM11" s="13" t="s">
        <v>94</v>
      </c>
      <c r="AN11" s="13" t="s">
        <v>95</v>
      </c>
      <c r="AR11" s="13">
        <v>6.9135</v>
      </c>
    </row>
    <row r="12" spans="1:44" x14ac:dyDescent="0.25">
      <c r="A12" s="1" t="s">
        <v>22</v>
      </c>
      <c r="B12" s="1">
        <v>2.3E-2</v>
      </c>
      <c r="C12" s="1" t="s">
        <v>25</v>
      </c>
      <c r="D12" s="1">
        <v>2</v>
      </c>
      <c r="E12" s="1" t="s">
        <v>24</v>
      </c>
      <c r="F12" s="1">
        <v>81</v>
      </c>
      <c r="G12" s="5">
        <v>303500003001003</v>
      </c>
      <c r="H12" s="5">
        <v>303500003</v>
      </c>
      <c r="I12" s="5">
        <v>30350000312</v>
      </c>
      <c r="J12" s="1" t="s">
        <v>89</v>
      </c>
      <c r="K12" s="1">
        <v>0</v>
      </c>
      <c r="L12" s="31">
        <v>30</v>
      </c>
      <c r="M12" s="31">
        <v>0</v>
      </c>
      <c r="N12" s="31">
        <v>2</v>
      </c>
      <c r="O12" s="31">
        <v>2</v>
      </c>
      <c r="P12" s="31">
        <v>1</v>
      </c>
      <c r="Q12" s="31" t="s">
        <v>747</v>
      </c>
      <c r="R12" s="31">
        <v>4</v>
      </c>
      <c r="S12" s="31">
        <v>1</v>
      </c>
      <c r="T12" s="31">
        <v>4</v>
      </c>
      <c r="U12" s="31" t="s">
        <v>748</v>
      </c>
      <c r="V12" s="31">
        <v>0</v>
      </c>
      <c r="W12" s="1">
        <v>0</v>
      </c>
      <c r="X12" s="1">
        <v>7</v>
      </c>
      <c r="Y12" s="1">
        <v>66.096901900000006</v>
      </c>
      <c r="Z12" s="1">
        <v>9.85</v>
      </c>
      <c r="AA12" s="1">
        <v>60.286930935000001</v>
      </c>
      <c r="AB12" s="1"/>
      <c r="AC12" s="1"/>
      <c r="AD12" s="1"/>
      <c r="AE12" s="1"/>
      <c r="AF12" s="1"/>
      <c r="AG12" s="1"/>
      <c r="AH12" s="1"/>
      <c r="AI12" s="2" t="s">
        <v>90</v>
      </c>
      <c r="AJ12" s="2" t="s">
        <v>91</v>
      </c>
      <c r="AK12" s="2" t="s">
        <v>92</v>
      </c>
      <c r="AL12" s="2" t="s">
        <v>93</v>
      </c>
      <c r="AM12" s="2" t="s">
        <v>94</v>
      </c>
      <c r="AN12" s="2" t="s">
        <v>95</v>
      </c>
      <c r="AR12" s="2">
        <v>4.4012000000000002</v>
      </c>
    </row>
    <row r="13" spans="1:44" s="13" customFormat="1" x14ac:dyDescent="0.25">
      <c r="A13" s="11" t="s">
        <v>22</v>
      </c>
      <c r="B13" s="11">
        <v>2.3E-2</v>
      </c>
      <c r="C13" s="11" t="s">
        <v>25</v>
      </c>
      <c r="D13" s="11">
        <v>2</v>
      </c>
      <c r="E13" s="11" t="s">
        <v>24</v>
      </c>
      <c r="F13" s="11">
        <v>81</v>
      </c>
      <c r="G13" s="12">
        <v>303500003002006</v>
      </c>
      <c r="H13" s="12">
        <v>303500003</v>
      </c>
      <c r="I13" s="12">
        <v>30350000312</v>
      </c>
      <c r="J13" s="11" t="s">
        <v>89</v>
      </c>
      <c r="K13" s="11">
        <v>0</v>
      </c>
      <c r="L13" s="33">
        <v>30</v>
      </c>
      <c r="M13" s="33">
        <v>0</v>
      </c>
      <c r="N13" s="33">
        <v>2</v>
      </c>
      <c r="O13" s="33">
        <v>2</v>
      </c>
      <c r="P13" s="33">
        <v>1</v>
      </c>
      <c r="Q13" s="33" t="s">
        <v>747</v>
      </c>
      <c r="R13" s="33">
        <v>4</v>
      </c>
      <c r="S13" s="33">
        <v>1</v>
      </c>
      <c r="T13" s="33">
        <v>4</v>
      </c>
      <c r="U13" s="33" t="s">
        <v>748</v>
      </c>
      <c r="V13" s="33">
        <v>0</v>
      </c>
      <c r="W13" s="11">
        <v>0</v>
      </c>
      <c r="X13" s="11">
        <v>12.7</v>
      </c>
      <c r="Y13" s="11">
        <v>87.422507100000004</v>
      </c>
      <c r="Z13" s="11">
        <v>9.85</v>
      </c>
      <c r="AA13" s="11">
        <v>60.286930935000001</v>
      </c>
      <c r="AB13" s="11"/>
      <c r="AC13" s="11"/>
      <c r="AD13" s="11"/>
      <c r="AE13" s="11"/>
      <c r="AF13" s="11"/>
      <c r="AG13" s="11"/>
      <c r="AH13" s="11"/>
      <c r="AI13" s="13" t="s">
        <v>96</v>
      </c>
      <c r="AJ13" s="13" t="s">
        <v>91</v>
      </c>
      <c r="AK13" s="13" t="s">
        <v>92</v>
      </c>
      <c r="AL13" s="13" t="s">
        <v>93</v>
      </c>
      <c r="AM13" s="13" t="s">
        <v>94</v>
      </c>
      <c r="AN13" s="13" t="s">
        <v>95</v>
      </c>
      <c r="AR13" s="13">
        <v>4.4012000000000002</v>
      </c>
    </row>
    <row r="14" spans="1:44" x14ac:dyDescent="0.25">
      <c r="A14" s="1" t="s">
        <v>22</v>
      </c>
      <c r="B14" s="1">
        <v>2.3E-2</v>
      </c>
      <c r="C14" s="1" t="s">
        <v>25</v>
      </c>
      <c r="D14" s="1">
        <v>3</v>
      </c>
      <c r="E14" s="1" t="s">
        <v>24</v>
      </c>
      <c r="F14" s="1">
        <v>81</v>
      </c>
      <c r="G14" s="5">
        <v>303600001002006</v>
      </c>
      <c r="H14" s="5">
        <v>303600001</v>
      </c>
      <c r="I14" s="5">
        <v>30360000112</v>
      </c>
      <c r="J14" s="1" t="s">
        <v>89</v>
      </c>
      <c r="K14" s="1">
        <v>0</v>
      </c>
      <c r="L14" s="31">
        <v>27</v>
      </c>
      <c r="M14" s="31">
        <v>0</v>
      </c>
      <c r="N14" s="31">
        <v>1</v>
      </c>
      <c r="O14" s="31">
        <v>2</v>
      </c>
      <c r="P14" s="31">
        <v>1</v>
      </c>
      <c r="Q14" s="31" t="s">
        <v>747</v>
      </c>
      <c r="R14" s="31">
        <v>4</v>
      </c>
      <c r="S14" s="31">
        <v>2</v>
      </c>
      <c r="T14" s="31">
        <v>4</v>
      </c>
      <c r="U14" s="31" t="s">
        <v>748</v>
      </c>
      <c r="V14" s="31">
        <v>1</v>
      </c>
      <c r="W14" s="1">
        <v>0</v>
      </c>
      <c r="X14" s="1">
        <v>-3.6</v>
      </c>
      <c r="Y14" s="1">
        <v>682.77685599999995</v>
      </c>
      <c r="Z14" s="1">
        <v>28.9</v>
      </c>
      <c r="AA14" s="1">
        <v>411.29747864460001</v>
      </c>
      <c r="AB14" s="1"/>
      <c r="AC14" s="1"/>
      <c r="AD14" s="1"/>
      <c r="AE14" s="1"/>
      <c r="AF14" s="1"/>
      <c r="AG14" s="1"/>
      <c r="AH14" s="1"/>
      <c r="AI14" s="2" t="s">
        <v>97</v>
      </c>
      <c r="AJ14" s="2" t="s">
        <v>98</v>
      </c>
      <c r="AK14" s="2" t="s">
        <v>99</v>
      </c>
      <c r="AL14" s="2" t="s">
        <v>100</v>
      </c>
      <c r="AM14" s="2" t="s">
        <v>93</v>
      </c>
      <c r="AR14" s="2">
        <v>4.2958400000000001</v>
      </c>
    </row>
    <row r="15" spans="1:44" x14ac:dyDescent="0.25">
      <c r="A15" s="1" t="s">
        <v>22</v>
      </c>
      <c r="B15" s="1">
        <v>2.3E-2</v>
      </c>
      <c r="C15" s="1" t="s">
        <v>25</v>
      </c>
      <c r="D15" s="1">
        <v>3</v>
      </c>
      <c r="E15" s="1" t="s">
        <v>24</v>
      </c>
      <c r="F15" s="1">
        <v>81</v>
      </c>
      <c r="G15" s="5">
        <v>303600001004012</v>
      </c>
      <c r="H15" s="5">
        <v>303600001</v>
      </c>
      <c r="I15" s="5">
        <v>30360000112</v>
      </c>
      <c r="J15" s="1" t="s">
        <v>89</v>
      </c>
      <c r="K15" s="1">
        <v>0</v>
      </c>
      <c r="L15" s="31">
        <v>27</v>
      </c>
      <c r="M15" s="31">
        <v>0</v>
      </c>
      <c r="N15" s="31">
        <v>1</v>
      </c>
      <c r="O15" s="31">
        <v>2</v>
      </c>
      <c r="P15" s="31">
        <v>1</v>
      </c>
      <c r="Q15" s="31" t="s">
        <v>747</v>
      </c>
      <c r="R15" s="31">
        <v>4</v>
      </c>
      <c r="S15" s="31">
        <v>2</v>
      </c>
      <c r="T15" s="31">
        <v>4</v>
      </c>
      <c r="U15" s="31" t="s">
        <v>748</v>
      </c>
      <c r="V15" s="31">
        <v>1</v>
      </c>
      <c r="W15" s="1">
        <v>0</v>
      </c>
      <c r="X15" s="1">
        <v>28.9</v>
      </c>
      <c r="Y15" s="1">
        <v>736.199658</v>
      </c>
      <c r="Z15" s="1">
        <v>28.9</v>
      </c>
      <c r="AA15" s="1">
        <v>411.29747864460001</v>
      </c>
      <c r="AB15" s="1"/>
      <c r="AC15" s="1"/>
      <c r="AD15" s="1"/>
      <c r="AE15" s="1"/>
      <c r="AF15" s="1"/>
      <c r="AG15" s="1"/>
      <c r="AH15" s="1"/>
      <c r="AI15" s="2" t="s">
        <v>102</v>
      </c>
      <c r="AJ15" s="2" t="s">
        <v>98</v>
      </c>
      <c r="AK15" s="2" t="s">
        <v>99</v>
      </c>
      <c r="AL15" s="2" t="s">
        <v>100</v>
      </c>
      <c r="AM15" s="2" t="s">
        <v>93</v>
      </c>
      <c r="AR15" s="2">
        <v>4.2958400000000001</v>
      </c>
    </row>
    <row r="16" spans="1:44" s="13" customFormat="1" ht="12.6" x14ac:dyDescent="0.25">
      <c r="A16" s="11" t="s">
        <v>22</v>
      </c>
      <c r="B16" s="11">
        <v>2.3E-2</v>
      </c>
      <c r="C16" s="11" t="s">
        <v>25</v>
      </c>
      <c r="D16" s="11">
        <v>3</v>
      </c>
      <c r="E16" s="11" t="s">
        <v>24</v>
      </c>
      <c r="F16" s="11">
        <v>81</v>
      </c>
      <c r="G16" s="12">
        <v>303600001003009</v>
      </c>
      <c r="H16" s="12">
        <v>303600001</v>
      </c>
      <c r="I16" s="12">
        <v>30360000112</v>
      </c>
      <c r="J16" s="11" t="s">
        <v>89</v>
      </c>
      <c r="K16" s="11">
        <v>0</v>
      </c>
      <c r="L16" s="33">
        <v>27</v>
      </c>
      <c r="M16" s="33">
        <v>0</v>
      </c>
      <c r="N16" s="33">
        <v>1</v>
      </c>
      <c r="O16" s="33">
        <v>2</v>
      </c>
      <c r="P16" s="33">
        <v>1</v>
      </c>
      <c r="Q16" s="33" t="s">
        <v>747</v>
      </c>
      <c r="R16" s="33">
        <v>4</v>
      </c>
      <c r="S16" s="33">
        <v>2</v>
      </c>
      <c r="T16" s="33">
        <v>4</v>
      </c>
      <c r="U16" s="33" t="s">
        <v>748</v>
      </c>
      <c r="V16" s="33">
        <v>1</v>
      </c>
      <c r="W16" s="11">
        <v>0</v>
      </c>
      <c r="X16" s="11">
        <v>29</v>
      </c>
      <c r="Y16" s="11">
        <v>937.58445099999994</v>
      </c>
      <c r="Z16" s="11">
        <v>28.9</v>
      </c>
      <c r="AA16" s="11">
        <v>411.29747864460001</v>
      </c>
      <c r="AB16" s="62">
        <v>7.6749998000000001</v>
      </c>
      <c r="AC16" s="8">
        <v>3.8758750000000002</v>
      </c>
      <c r="AD16" s="8">
        <v>15.925000000000001</v>
      </c>
      <c r="AE16" s="8">
        <v>-0.45</v>
      </c>
      <c r="AF16" s="8">
        <v>28.899999600000001</v>
      </c>
      <c r="AG16" s="8">
        <v>8</v>
      </c>
      <c r="AH16" s="61" t="str">
        <f>CONCATENATE(ROUND(AB16,1)," (",ROUND(AC16,1),", ",ROUND(AD16,1),"; ",ROUND(AE16,1),", ",ROUND(AF16,1),")")</f>
        <v>7.7 (3.9, 15.9; -0.5, 28.9)</v>
      </c>
      <c r="AI16" s="13" t="s">
        <v>101</v>
      </c>
      <c r="AJ16" s="13" t="s">
        <v>98</v>
      </c>
      <c r="AK16" s="13" t="s">
        <v>99</v>
      </c>
      <c r="AL16" s="13" t="s">
        <v>100</v>
      </c>
      <c r="AM16" s="13" t="s">
        <v>93</v>
      </c>
      <c r="AR16" s="13">
        <v>4.2958400000000001</v>
      </c>
    </row>
    <row r="17" spans="1:44" s="46" customFormat="1" x14ac:dyDescent="0.25">
      <c r="A17" s="43"/>
      <c r="B17" s="43"/>
      <c r="C17" s="43"/>
      <c r="D17" s="43"/>
      <c r="E17" s="43"/>
      <c r="F17" s="43"/>
      <c r="G17" s="44"/>
      <c r="H17" s="44"/>
      <c r="I17" s="44"/>
      <c r="J17" s="43"/>
      <c r="K17" s="43"/>
      <c r="L17" s="45"/>
      <c r="M17" s="45"/>
      <c r="N17" s="45"/>
      <c r="O17" s="45"/>
      <c r="P17" s="45"/>
      <c r="Q17" s="45"/>
      <c r="R17" s="45"/>
      <c r="S17" s="45"/>
      <c r="T17" s="45"/>
      <c r="U17" s="45"/>
      <c r="V17" s="45"/>
      <c r="W17" s="43"/>
      <c r="X17" s="43"/>
      <c r="Y17" s="43"/>
      <c r="Z17" s="43"/>
      <c r="AA17" s="43"/>
      <c r="AB17" s="43"/>
      <c r="AC17" s="43"/>
      <c r="AD17" s="43"/>
      <c r="AE17" s="43"/>
      <c r="AF17" s="43"/>
      <c r="AG17" s="43"/>
      <c r="AH17" s="43"/>
    </row>
    <row r="18" spans="1:44" x14ac:dyDescent="0.25">
      <c r="A18" s="1" t="s">
        <v>22</v>
      </c>
      <c r="B18" s="1">
        <v>2.3E-2</v>
      </c>
      <c r="C18" s="1" t="s">
        <v>119</v>
      </c>
      <c r="D18" s="1">
        <v>2</v>
      </c>
      <c r="E18" s="1" t="s">
        <v>118</v>
      </c>
      <c r="F18" s="1">
        <v>65</v>
      </c>
      <c r="G18" s="5">
        <v>268300001001003</v>
      </c>
      <c r="H18" s="5">
        <v>268300001</v>
      </c>
      <c r="I18" s="5">
        <v>26830000112</v>
      </c>
      <c r="J18" s="1" t="s">
        <v>39</v>
      </c>
      <c r="K18" s="1">
        <v>0</v>
      </c>
      <c r="L18" s="31">
        <v>1</v>
      </c>
      <c r="M18" s="31">
        <v>0</v>
      </c>
      <c r="N18" s="31">
        <v>1</v>
      </c>
      <c r="O18" s="31">
        <v>1</v>
      </c>
      <c r="P18" s="31">
        <v>1</v>
      </c>
      <c r="Q18" s="31" t="s">
        <v>747</v>
      </c>
      <c r="R18" s="31">
        <v>4</v>
      </c>
      <c r="S18" s="31">
        <v>1</v>
      </c>
      <c r="T18" s="31">
        <v>4</v>
      </c>
      <c r="U18" s="31" t="s">
        <v>748</v>
      </c>
      <c r="V18" s="31">
        <v>1</v>
      </c>
      <c r="W18" s="1">
        <v>1</v>
      </c>
      <c r="X18" s="1">
        <v>-25.8</v>
      </c>
      <c r="Y18" s="1">
        <v>6561</v>
      </c>
      <c r="Z18" s="1">
        <v>52.75</v>
      </c>
      <c r="AA18" s="1">
        <v>23531.314373550998</v>
      </c>
      <c r="AB18" s="1"/>
      <c r="AC18" s="1"/>
      <c r="AD18" s="1"/>
      <c r="AE18" s="1"/>
      <c r="AF18" s="1"/>
      <c r="AG18" s="1"/>
      <c r="AH18" s="1"/>
      <c r="AI18" s="2" t="s">
        <v>120</v>
      </c>
      <c r="AJ18" s="2" t="s">
        <v>121</v>
      </c>
      <c r="AK18" s="2" t="s">
        <v>122</v>
      </c>
      <c r="AR18" s="2">
        <v>3.7080500000000001</v>
      </c>
    </row>
    <row r="19" spans="1:44" s="13" customFormat="1" x14ac:dyDescent="0.25">
      <c r="A19" s="11" t="s">
        <v>22</v>
      </c>
      <c r="B19" s="11">
        <v>2.3E-2</v>
      </c>
      <c r="C19" s="11" t="s">
        <v>119</v>
      </c>
      <c r="D19" s="11">
        <v>2</v>
      </c>
      <c r="E19" s="11" t="s">
        <v>118</v>
      </c>
      <c r="F19" s="11">
        <v>65</v>
      </c>
      <c r="G19" s="12">
        <v>268300001005015</v>
      </c>
      <c r="H19" s="12">
        <v>268300001</v>
      </c>
      <c r="I19" s="12">
        <v>26830000112</v>
      </c>
      <c r="J19" s="11" t="s">
        <v>39</v>
      </c>
      <c r="K19" s="11">
        <v>0</v>
      </c>
      <c r="L19" s="33">
        <v>1</v>
      </c>
      <c r="M19" s="33">
        <v>0</v>
      </c>
      <c r="N19" s="33">
        <v>1</v>
      </c>
      <c r="O19" s="33">
        <v>1</v>
      </c>
      <c r="P19" s="33">
        <v>1</v>
      </c>
      <c r="Q19" s="33" t="s">
        <v>747</v>
      </c>
      <c r="R19" s="33">
        <v>4</v>
      </c>
      <c r="S19" s="33">
        <v>1</v>
      </c>
      <c r="T19" s="33">
        <v>4</v>
      </c>
      <c r="U19" s="33" t="s">
        <v>748</v>
      </c>
      <c r="V19" s="33">
        <v>1</v>
      </c>
      <c r="W19" s="11">
        <v>1</v>
      </c>
      <c r="X19" s="11">
        <v>131.30000000000001</v>
      </c>
      <c r="Y19" s="11">
        <v>53361</v>
      </c>
      <c r="Z19" s="11">
        <v>52.75</v>
      </c>
      <c r="AA19" s="11">
        <v>23531.314373550998</v>
      </c>
      <c r="AB19" s="11"/>
      <c r="AC19" s="11"/>
      <c r="AD19" s="11"/>
      <c r="AE19" s="11"/>
      <c r="AF19" s="11"/>
      <c r="AG19" s="11"/>
      <c r="AH19" s="11"/>
      <c r="AI19" s="13" t="s">
        <v>123</v>
      </c>
      <c r="AJ19" s="13" t="s">
        <v>121</v>
      </c>
      <c r="AK19" s="13" t="s">
        <v>122</v>
      </c>
      <c r="AR19" s="13">
        <v>3.7080500000000001</v>
      </c>
    </row>
    <row r="20" spans="1:44" s="16" customFormat="1" x14ac:dyDescent="0.25">
      <c r="A20" s="14" t="s">
        <v>22</v>
      </c>
      <c r="B20" s="14">
        <v>2.3E-2</v>
      </c>
      <c r="C20" s="14" t="s">
        <v>25</v>
      </c>
      <c r="D20" s="14">
        <v>1</v>
      </c>
      <c r="E20" s="14" t="s">
        <v>118</v>
      </c>
      <c r="F20" s="14">
        <v>65</v>
      </c>
      <c r="G20" s="15">
        <v>303500001003009</v>
      </c>
      <c r="H20" s="15">
        <v>303500001</v>
      </c>
      <c r="I20" s="15">
        <v>30350000112</v>
      </c>
      <c r="J20" s="14" t="s">
        <v>89</v>
      </c>
      <c r="K20" s="14">
        <v>0</v>
      </c>
      <c r="L20" s="34">
        <v>334</v>
      </c>
      <c r="M20" s="34">
        <v>0</v>
      </c>
      <c r="N20" s="34">
        <v>2</v>
      </c>
      <c r="O20" s="34">
        <v>2</v>
      </c>
      <c r="P20" s="34">
        <v>1</v>
      </c>
      <c r="Q20" s="34" t="s">
        <v>747</v>
      </c>
      <c r="R20" s="34">
        <v>4</v>
      </c>
      <c r="S20" s="34">
        <v>1</v>
      </c>
      <c r="T20" s="34">
        <v>4</v>
      </c>
      <c r="U20" s="34" t="s">
        <v>748</v>
      </c>
      <c r="V20" s="34">
        <v>0</v>
      </c>
      <c r="W20" s="14">
        <v>0</v>
      </c>
      <c r="X20" s="14">
        <v>20.399999999999999</v>
      </c>
      <c r="Y20" s="35">
        <v>2076.1691000000001</v>
      </c>
      <c r="Z20" s="14">
        <v>20.399999999999999</v>
      </c>
      <c r="AA20" s="14">
        <v>2076.1690998519998</v>
      </c>
      <c r="AB20" s="14"/>
      <c r="AC20" s="14"/>
      <c r="AD20" s="14"/>
      <c r="AE20" s="14"/>
      <c r="AF20" s="14"/>
      <c r="AG20" s="14"/>
      <c r="AH20" s="14"/>
      <c r="AI20" s="16" t="s">
        <v>117</v>
      </c>
      <c r="AJ20" s="16" t="s">
        <v>91</v>
      </c>
      <c r="AK20" s="16" t="s">
        <v>92</v>
      </c>
      <c r="AL20" s="16" t="s">
        <v>93</v>
      </c>
      <c r="AM20" s="16" t="s">
        <v>94</v>
      </c>
      <c r="AN20" s="16" t="s">
        <v>95</v>
      </c>
      <c r="AR20" s="16">
        <v>6.81114</v>
      </c>
    </row>
    <row r="21" spans="1:44" s="16" customFormat="1" x14ac:dyDescent="0.25">
      <c r="A21" s="14" t="s">
        <v>22</v>
      </c>
      <c r="B21" s="14">
        <v>2.3E-2</v>
      </c>
      <c r="C21" s="14" t="s">
        <v>25</v>
      </c>
      <c r="D21" s="14">
        <v>1</v>
      </c>
      <c r="E21" s="14" t="s">
        <v>118</v>
      </c>
      <c r="F21" s="14">
        <v>65</v>
      </c>
      <c r="G21" s="15">
        <v>303500002003009</v>
      </c>
      <c r="H21" s="15">
        <v>303500002</v>
      </c>
      <c r="I21" s="15">
        <v>30350000212</v>
      </c>
      <c r="J21" s="14" t="s">
        <v>89</v>
      </c>
      <c r="K21" s="14">
        <v>0</v>
      </c>
      <c r="L21" s="34">
        <v>370</v>
      </c>
      <c r="M21" s="34">
        <v>0</v>
      </c>
      <c r="N21" s="34">
        <v>2</v>
      </c>
      <c r="O21" s="34">
        <v>2</v>
      </c>
      <c r="P21" s="34">
        <v>1</v>
      </c>
      <c r="Q21" s="34" t="s">
        <v>747</v>
      </c>
      <c r="R21" s="34">
        <v>4</v>
      </c>
      <c r="S21" s="34">
        <v>1</v>
      </c>
      <c r="T21" s="34">
        <v>4</v>
      </c>
      <c r="U21" s="34" t="s">
        <v>748</v>
      </c>
      <c r="V21" s="34">
        <v>0</v>
      </c>
      <c r="W21" s="14">
        <v>0</v>
      </c>
      <c r="X21" s="14">
        <v>71.7</v>
      </c>
      <c r="Y21" s="35">
        <v>3690.5625</v>
      </c>
      <c r="Z21" s="14">
        <v>71.7</v>
      </c>
      <c r="AA21" s="14">
        <v>3690.5625</v>
      </c>
      <c r="AB21" s="14"/>
      <c r="AC21" s="14"/>
      <c r="AD21" s="14"/>
      <c r="AE21" s="14"/>
      <c r="AF21" s="14"/>
      <c r="AG21" s="14"/>
      <c r="AH21" s="14"/>
      <c r="AI21" s="16" t="s">
        <v>117</v>
      </c>
      <c r="AJ21" s="16" t="s">
        <v>91</v>
      </c>
      <c r="AK21" s="16" t="s">
        <v>92</v>
      </c>
      <c r="AL21" s="16" t="s">
        <v>93</v>
      </c>
      <c r="AM21" s="16" t="s">
        <v>94</v>
      </c>
      <c r="AN21" s="16" t="s">
        <v>95</v>
      </c>
      <c r="AR21" s="16">
        <v>6.9135</v>
      </c>
    </row>
    <row r="22" spans="1:44" s="16" customFormat="1" ht="12.6" x14ac:dyDescent="0.25">
      <c r="A22" s="14" t="s">
        <v>22</v>
      </c>
      <c r="B22" s="14">
        <v>2.3E-2</v>
      </c>
      <c r="C22" s="14" t="s">
        <v>25</v>
      </c>
      <c r="D22" s="14">
        <v>1</v>
      </c>
      <c r="E22" s="14" t="s">
        <v>118</v>
      </c>
      <c r="F22" s="14">
        <v>65</v>
      </c>
      <c r="G22" s="15">
        <v>303600001001003</v>
      </c>
      <c r="H22" s="15">
        <v>303600001</v>
      </c>
      <c r="I22" s="15">
        <v>30360000112</v>
      </c>
      <c r="J22" s="14" t="s">
        <v>89</v>
      </c>
      <c r="K22" s="14">
        <v>0</v>
      </c>
      <c r="L22" s="34">
        <v>27</v>
      </c>
      <c r="M22" s="34">
        <v>0</v>
      </c>
      <c r="N22" s="34">
        <v>1</v>
      </c>
      <c r="O22" s="34">
        <v>2</v>
      </c>
      <c r="P22" s="34">
        <v>1</v>
      </c>
      <c r="Q22" s="34" t="s">
        <v>747</v>
      </c>
      <c r="R22" s="34">
        <v>4</v>
      </c>
      <c r="S22" s="34">
        <v>2</v>
      </c>
      <c r="T22" s="34">
        <v>4</v>
      </c>
      <c r="U22" s="34" t="s">
        <v>748</v>
      </c>
      <c r="V22" s="34">
        <v>1</v>
      </c>
      <c r="W22" s="14">
        <v>0</v>
      </c>
      <c r="X22" s="14">
        <v>116.1</v>
      </c>
      <c r="Y22" s="14">
        <v>5082.4067299999997</v>
      </c>
      <c r="Z22" s="14">
        <v>116.1</v>
      </c>
      <c r="AA22" s="14">
        <v>5082.4067332150998</v>
      </c>
      <c r="AB22" s="35"/>
      <c r="AC22" s="35"/>
      <c r="AD22" s="35"/>
      <c r="AE22" s="35"/>
      <c r="AF22" s="35"/>
      <c r="AG22" s="35"/>
      <c r="AH22" s="59"/>
      <c r="AI22" s="16" t="s">
        <v>124</v>
      </c>
      <c r="AJ22" s="16" t="s">
        <v>98</v>
      </c>
      <c r="AK22" s="16" t="s">
        <v>99</v>
      </c>
      <c r="AL22" s="16" t="s">
        <v>100</v>
      </c>
      <c r="AM22" s="16" t="s">
        <v>93</v>
      </c>
      <c r="AR22" s="16">
        <v>4.2958400000000001</v>
      </c>
    </row>
    <row r="23" spans="1:44" s="18" customFormat="1" x14ac:dyDescent="0.25">
      <c r="A23" s="36" t="s">
        <v>22</v>
      </c>
      <c r="B23" s="36">
        <v>2.3E-2</v>
      </c>
      <c r="C23" s="36" t="s">
        <v>25</v>
      </c>
      <c r="D23" s="36">
        <v>1</v>
      </c>
      <c r="E23" s="36" t="s">
        <v>118</v>
      </c>
      <c r="F23" s="36">
        <v>65</v>
      </c>
      <c r="G23" s="41">
        <v>325900001001003</v>
      </c>
      <c r="H23" s="41">
        <v>325900001</v>
      </c>
      <c r="I23" s="41">
        <v>32590000112</v>
      </c>
      <c r="J23" s="36" t="s">
        <v>35</v>
      </c>
      <c r="K23" s="36">
        <v>0</v>
      </c>
      <c r="L23" s="66">
        <v>4</v>
      </c>
      <c r="M23" s="66">
        <v>0</v>
      </c>
      <c r="N23" s="66">
        <v>1</v>
      </c>
      <c r="O23" s="66">
        <v>2</v>
      </c>
      <c r="P23" s="66">
        <v>1</v>
      </c>
      <c r="Q23" s="66" t="s">
        <v>747</v>
      </c>
      <c r="R23" s="66">
        <v>4</v>
      </c>
      <c r="S23" s="66">
        <v>1</v>
      </c>
      <c r="T23" s="66">
        <v>4</v>
      </c>
      <c r="U23" s="66" t="s">
        <v>748</v>
      </c>
      <c r="V23" s="66">
        <v>0</v>
      </c>
      <c r="W23" s="36">
        <v>1</v>
      </c>
      <c r="X23" s="36">
        <v>85.7</v>
      </c>
      <c r="Y23" s="67">
        <f>55.435593^2</f>
        <v>3073.1049712616486</v>
      </c>
      <c r="Z23" s="36">
        <v>85.7</v>
      </c>
      <c r="AA23" s="67">
        <f>55.4^2</f>
        <v>3069.16</v>
      </c>
      <c r="AI23" s="18" t="s">
        <v>757</v>
      </c>
      <c r="AJ23" s="18" t="s">
        <v>758</v>
      </c>
      <c r="AR23" s="18">
        <f>LN(4)+1</f>
        <v>2.3862943611198908</v>
      </c>
    </row>
    <row r="24" spans="1:44" s="7" customFormat="1" ht="12.6" x14ac:dyDescent="0.25">
      <c r="A24" s="8" t="s">
        <v>22</v>
      </c>
      <c r="B24" s="8">
        <v>2.3E-2</v>
      </c>
      <c r="C24" s="8" t="s">
        <v>25</v>
      </c>
      <c r="D24" s="7">
        <v>1</v>
      </c>
      <c r="E24" s="8" t="s">
        <v>118</v>
      </c>
      <c r="F24" s="7">
        <v>65</v>
      </c>
      <c r="G24" s="65">
        <v>325900002001003</v>
      </c>
      <c r="H24" s="10">
        <v>325900002</v>
      </c>
      <c r="I24" s="10">
        <v>32590000212</v>
      </c>
      <c r="J24" s="8" t="s">
        <v>35</v>
      </c>
      <c r="K24" s="8">
        <v>0</v>
      </c>
      <c r="L24" s="63">
        <v>23</v>
      </c>
      <c r="M24" s="63">
        <v>0</v>
      </c>
      <c r="N24" s="63">
        <v>1</v>
      </c>
      <c r="O24" s="63">
        <v>2</v>
      </c>
      <c r="P24" s="63">
        <v>1</v>
      </c>
      <c r="Q24" s="63" t="s">
        <v>747</v>
      </c>
      <c r="R24" s="63">
        <v>4</v>
      </c>
      <c r="S24" s="63">
        <v>1</v>
      </c>
      <c r="T24" s="63">
        <v>4</v>
      </c>
      <c r="U24" s="63" t="s">
        <v>748</v>
      </c>
      <c r="V24" s="63">
        <v>0</v>
      </c>
      <c r="W24" s="8">
        <v>1</v>
      </c>
      <c r="X24" s="7">
        <v>7.1</v>
      </c>
      <c r="Y24" s="7">
        <f>13.43086^2</f>
        <v>180.38800033959998</v>
      </c>
      <c r="Z24" s="7">
        <v>7.1</v>
      </c>
      <c r="AA24" s="7">
        <f>13.43086^2</f>
        <v>180.38800033959998</v>
      </c>
      <c r="AB24" s="8">
        <v>62.224999400000002</v>
      </c>
      <c r="AC24" s="8">
        <v>20.399999600000001</v>
      </c>
      <c r="AD24" s="8">
        <v>85.7</v>
      </c>
      <c r="AE24" s="8">
        <v>7.1</v>
      </c>
      <c r="AF24" s="8">
        <v>116.0999985</v>
      </c>
      <c r="AG24" s="8">
        <v>6</v>
      </c>
      <c r="AH24" s="61" t="str">
        <f>CONCATENATE(ROUND(AB24,1)," (",ROUND(AC24,1),", ",ROUND(AD24,1),"; ",ROUND(AE24,1),", ",ROUND(AF24,1),")")</f>
        <v>62.2 (20.4, 85.7; 7.1, 116.1)</v>
      </c>
      <c r="AI24" s="7" t="s">
        <v>757</v>
      </c>
      <c r="AJ24" s="7" t="s">
        <v>758</v>
      </c>
      <c r="AK24" s="7" t="s">
        <v>759</v>
      </c>
      <c r="AR24" s="7">
        <f>LN(23)+1</f>
        <v>4.1354942159291497</v>
      </c>
    </row>
    <row r="25" spans="1:44" s="50" customFormat="1" x14ac:dyDescent="0.25">
      <c r="A25" s="47"/>
      <c r="B25" s="47"/>
      <c r="C25" s="47"/>
      <c r="D25" s="47"/>
      <c r="E25" s="47"/>
      <c r="F25" s="47"/>
      <c r="G25" s="48"/>
      <c r="H25" s="48"/>
      <c r="I25" s="48"/>
      <c r="J25" s="47"/>
      <c r="K25" s="47"/>
      <c r="L25" s="49"/>
      <c r="M25" s="49"/>
      <c r="N25" s="49"/>
      <c r="O25" s="49"/>
      <c r="P25" s="49"/>
      <c r="Q25" s="49"/>
      <c r="R25" s="49"/>
      <c r="S25" s="49"/>
      <c r="T25" s="49"/>
      <c r="U25" s="49"/>
      <c r="V25" s="49"/>
      <c r="W25" s="47"/>
      <c r="X25" s="47"/>
      <c r="Y25" s="47"/>
      <c r="Z25" s="47"/>
      <c r="AA25" s="47"/>
      <c r="AB25" s="47"/>
      <c r="AC25" s="47"/>
      <c r="AD25" s="47"/>
      <c r="AE25" s="47"/>
      <c r="AF25" s="47"/>
      <c r="AG25" s="47"/>
      <c r="AH25" s="47"/>
    </row>
    <row r="26" spans="1:44" s="16" customFormat="1" ht="12.6" x14ac:dyDescent="0.25">
      <c r="A26" s="14" t="s">
        <v>22</v>
      </c>
      <c r="B26" s="14">
        <v>2.3E-2</v>
      </c>
      <c r="C26" s="14" t="s">
        <v>119</v>
      </c>
      <c r="D26" s="14">
        <v>1</v>
      </c>
      <c r="E26" s="14" t="s">
        <v>129</v>
      </c>
      <c r="F26" s="14">
        <v>17</v>
      </c>
      <c r="G26" s="15">
        <v>268300001003009</v>
      </c>
      <c r="H26" s="15">
        <v>268300001</v>
      </c>
      <c r="I26" s="15">
        <v>26830000112</v>
      </c>
      <c r="J26" s="14" t="s">
        <v>39</v>
      </c>
      <c r="K26" s="14">
        <v>0</v>
      </c>
      <c r="L26" s="34">
        <v>1</v>
      </c>
      <c r="M26" s="34">
        <v>0</v>
      </c>
      <c r="N26" s="34">
        <v>1</v>
      </c>
      <c r="O26" s="34">
        <v>1</v>
      </c>
      <c r="P26" s="34">
        <v>1</v>
      </c>
      <c r="Q26" s="34" t="s">
        <v>747</v>
      </c>
      <c r="R26" s="34">
        <v>4</v>
      </c>
      <c r="S26" s="34">
        <v>1</v>
      </c>
      <c r="T26" s="34">
        <v>4</v>
      </c>
      <c r="U26" s="34" t="s">
        <v>748</v>
      </c>
      <c r="V26" s="34">
        <v>1</v>
      </c>
      <c r="W26" s="14">
        <v>1</v>
      </c>
      <c r="X26" s="14">
        <v>47.2</v>
      </c>
      <c r="Y26" s="14">
        <v>19322.667099999999</v>
      </c>
      <c r="Z26" s="14">
        <v>47.2</v>
      </c>
      <c r="AA26" s="14">
        <v>19322.667119700702</v>
      </c>
      <c r="AB26" s="1">
        <v>47.200000799999998</v>
      </c>
      <c r="AC26" s="1">
        <v>47.200000799999998</v>
      </c>
      <c r="AD26" s="1">
        <v>47.200000799999998</v>
      </c>
      <c r="AE26" s="1">
        <v>47.200000799999998</v>
      </c>
      <c r="AF26" s="1">
        <v>47.200000799999998</v>
      </c>
      <c r="AG26" s="8">
        <v>1</v>
      </c>
      <c r="AH26" s="61" t="str">
        <f>CONCATENATE(ROUND(AB26,1)," (no IQR; no range)")</f>
        <v>47.2 (no IQR; no range)</v>
      </c>
      <c r="AI26" s="16" t="s">
        <v>130</v>
      </c>
      <c r="AJ26" s="16" t="s">
        <v>121</v>
      </c>
      <c r="AK26" s="16" t="s">
        <v>122</v>
      </c>
      <c r="AR26" s="16">
        <v>3.7080500000000001</v>
      </c>
    </row>
    <row r="27" spans="1:44" s="50" customFormat="1" x14ac:dyDescent="0.25">
      <c r="A27" s="47"/>
      <c r="B27" s="47"/>
      <c r="C27" s="47"/>
      <c r="D27" s="47"/>
      <c r="E27" s="47"/>
      <c r="F27" s="47"/>
      <c r="G27" s="48"/>
      <c r="H27" s="48"/>
      <c r="I27" s="48"/>
      <c r="J27" s="47"/>
      <c r="K27" s="47"/>
      <c r="L27" s="49"/>
      <c r="M27" s="49"/>
      <c r="N27" s="49"/>
      <c r="O27" s="49"/>
      <c r="P27" s="49"/>
      <c r="Q27" s="49"/>
      <c r="R27" s="49"/>
      <c r="S27" s="49"/>
      <c r="T27" s="49"/>
      <c r="U27" s="49"/>
      <c r="V27" s="49"/>
      <c r="W27" s="47"/>
      <c r="X27" s="47"/>
      <c r="Y27" s="47"/>
      <c r="Z27" s="47"/>
      <c r="AA27" s="47"/>
      <c r="AB27" s="47"/>
      <c r="AC27" s="47"/>
      <c r="AD27" s="47"/>
      <c r="AE27" s="47"/>
      <c r="AF27" s="47"/>
      <c r="AG27" s="47"/>
      <c r="AH27" s="47"/>
    </row>
    <row r="28" spans="1:44" s="16" customFormat="1" x14ac:dyDescent="0.25">
      <c r="A28" s="14" t="s">
        <v>22</v>
      </c>
      <c r="B28" s="14">
        <v>2.3E-2</v>
      </c>
      <c r="C28" s="14" t="s">
        <v>25</v>
      </c>
      <c r="D28" s="14">
        <v>1</v>
      </c>
      <c r="E28" s="14" t="s">
        <v>40</v>
      </c>
      <c r="F28" s="14">
        <v>113</v>
      </c>
      <c r="G28" s="15">
        <v>25550000607021</v>
      </c>
      <c r="H28" s="15">
        <v>255500006</v>
      </c>
      <c r="I28" s="15">
        <v>25550000612</v>
      </c>
      <c r="J28" s="14" t="s">
        <v>23</v>
      </c>
      <c r="K28" s="14">
        <v>0</v>
      </c>
      <c r="L28" s="34">
        <v>5</v>
      </c>
      <c r="M28" s="34">
        <v>0</v>
      </c>
      <c r="N28" s="34">
        <v>1</v>
      </c>
      <c r="O28" s="34">
        <v>1</v>
      </c>
      <c r="P28" s="34">
        <v>1</v>
      </c>
      <c r="Q28" s="34" t="s">
        <v>747</v>
      </c>
      <c r="R28" s="34">
        <v>4</v>
      </c>
      <c r="S28" s="34">
        <v>2</v>
      </c>
      <c r="T28" s="34">
        <v>4</v>
      </c>
      <c r="U28" s="34" t="s">
        <v>748</v>
      </c>
      <c r="V28" s="34">
        <v>0</v>
      </c>
      <c r="W28" s="14">
        <v>1</v>
      </c>
      <c r="X28" s="14">
        <v>12.5</v>
      </c>
      <c r="Y28" s="14">
        <v>1.26922756</v>
      </c>
      <c r="Z28" s="14">
        <v>12.5</v>
      </c>
      <c r="AA28" s="14">
        <v>1.26922756</v>
      </c>
      <c r="AB28" s="14"/>
      <c r="AC28" s="14"/>
      <c r="AD28" s="14"/>
      <c r="AE28" s="14"/>
      <c r="AF28" s="14"/>
      <c r="AG28" s="14"/>
      <c r="AH28" s="14"/>
      <c r="AI28" s="16" t="s">
        <v>45</v>
      </c>
      <c r="AJ28" s="16" t="s">
        <v>27</v>
      </c>
      <c r="AK28" s="16" t="s">
        <v>28</v>
      </c>
      <c r="AL28" s="16" t="s">
        <v>29</v>
      </c>
      <c r="AM28" s="16" t="s">
        <v>30</v>
      </c>
      <c r="AR28" s="16">
        <v>2.6094400000000002</v>
      </c>
    </row>
    <row r="29" spans="1:44" s="16" customFormat="1" x14ac:dyDescent="0.25">
      <c r="A29" s="14" t="s">
        <v>22</v>
      </c>
      <c r="B29" s="14">
        <v>2.3E-2</v>
      </c>
      <c r="C29" s="14" t="s">
        <v>25</v>
      </c>
      <c r="D29" s="14">
        <v>1</v>
      </c>
      <c r="E29" s="14" t="s">
        <v>40</v>
      </c>
      <c r="F29" s="14">
        <v>113</v>
      </c>
      <c r="G29" s="15">
        <v>25550001003006</v>
      </c>
      <c r="H29" s="15">
        <v>255500010</v>
      </c>
      <c r="I29" s="15">
        <v>25550001012</v>
      </c>
      <c r="J29" s="14" t="s">
        <v>46</v>
      </c>
      <c r="K29" s="14">
        <v>0</v>
      </c>
      <c r="L29" s="34">
        <v>57</v>
      </c>
      <c r="M29" s="34">
        <v>0</v>
      </c>
      <c r="N29" s="34">
        <v>2</v>
      </c>
      <c r="O29" s="34">
        <v>1</v>
      </c>
      <c r="P29" s="34">
        <v>1</v>
      </c>
      <c r="Q29" s="34" t="s">
        <v>747</v>
      </c>
      <c r="R29" s="34">
        <v>4</v>
      </c>
      <c r="S29" s="34">
        <v>2</v>
      </c>
      <c r="T29" s="34">
        <v>4</v>
      </c>
      <c r="U29" s="34" t="s">
        <v>748</v>
      </c>
      <c r="V29" s="34">
        <v>0</v>
      </c>
      <c r="W29" s="14">
        <v>0</v>
      </c>
      <c r="X29" s="14">
        <v>26.2</v>
      </c>
      <c r="Y29" s="14">
        <v>56.223003200000001</v>
      </c>
      <c r="Z29" s="14">
        <v>26.2</v>
      </c>
      <c r="AA29" s="14">
        <v>56.223003239999997</v>
      </c>
      <c r="AB29" s="14"/>
      <c r="AC29" s="14"/>
      <c r="AD29" s="14"/>
      <c r="AE29" s="14"/>
      <c r="AF29" s="14"/>
      <c r="AG29" s="14"/>
      <c r="AH29" s="14"/>
      <c r="AI29" s="16" t="s">
        <v>47</v>
      </c>
      <c r="AJ29" s="16" t="s">
        <v>27</v>
      </c>
      <c r="AK29" s="16" t="s">
        <v>28</v>
      </c>
      <c r="AL29" s="16" t="s">
        <v>29</v>
      </c>
      <c r="AM29" s="16" t="s">
        <v>48</v>
      </c>
      <c r="AN29" s="16" t="s">
        <v>30</v>
      </c>
      <c r="AR29" s="16">
        <v>4.5263600000000004</v>
      </c>
    </row>
    <row r="30" spans="1:44" s="16" customFormat="1" ht="12.6" x14ac:dyDescent="0.25">
      <c r="A30" s="14" t="s">
        <v>22</v>
      </c>
      <c r="B30" s="14">
        <v>2.3E-2</v>
      </c>
      <c r="C30" s="14" t="s">
        <v>25</v>
      </c>
      <c r="D30" s="14">
        <v>1</v>
      </c>
      <c r="E30" s="14" t="s">
        <v>40</v>
      </c>
      <c r="F30" s="14">
        <v>113</v>
      </c>
      <c r="G30" s="15">
        <v>25550001102006</v>
      </c>
      <c r="H30" s="15">
        <v>255500011</v>
      </c>
      <c r="I30" s="15">
        <v>25550001112</v>
      </c>
      <c r="J30" s="14" t="s">
        <v>46</v>
      </c>
      <c r="K30" s="14">
        <v>0</v>
      </c>
      <c r="L30" s="34">
        <v>32</v>
      </c>
      <c r="M30" s="34">
        <v>0</v>
      </c>
      <c r="N30" s="34">
        <v>2</v>
      </c>
      <c r="O30" s="34">
        <v>1</v>
      </c>
      <c r="P30" s="34">
        <v>1</v>
      </c>
      <c r="Q30" s="34" t="s">
        <v>747</v>
      </c>
      <c r="R30" s="34">
        <v>4</v>
      </c>
      <c r="S30" s="34">
        <v>2</v>
      </c>
      <c r="T30" s="34">
        <v>4</v>
      </c>
      <c r="U30" s="34" t="s">
        <v>748</v>
      </c>
      <c r="V30" s="34">
        <v>0</v>
      </c>
      <c r="W30" s="14">
        <v>0</v>
      </c>
      <c r="X30" s="14">
        <v>17.600000000000001</v>
      </c>
      <c r="Y30" s="14">
        <v>12.776335400000001</v>
      </c>
      <c r="Z30" s="14">
        <v>17.600000000000001</v>
      </c>
      <c r="AA30" s="14">
        <v>12.776335359999999</v>
      </c>
      <c r="AB30" s="1">
        <v>17.600000000000001</v>
      </c>
      <c r="AC30" s="1">
        <v>12.5</v>
      </c>
      <c r="AD30" s="1">
        <v>26.2</v>
      </c>
      <c r="AE30" s="1">
        <v>12.5</v>
      </c>
      <c r="AF30" s="1">
        <v>26.2</v>
      </c>
      <c r="AG30" s="1">
        <v>3</v>
      </c>
      <c r="AH30" s="61" t="str">
        <f>CONCATENATE(ROUND(AB30,1)," (no IQR; ",ROUND(AE30,1),", ",ROUND(AF30,1),")")</f>
        <v>17.6 (no IQR; 12.5, 26.2)</v>
      </c>
      <c r="AI30" s="16" t="s">
        <v>47</v>
      </c>
      <c r="AJ30" s="16" t="s">
        <v>27</v>
      </c>
      <c r="AK30" s="16" t="s">
        <v>28</v>
      </c>
      <c r="AL30" s="16" t="s">
        <v>29</v>
      </c>
      <c r="AM30" s="16" t="s">
        <v>48</v>
      </c>
      <c r="AN30" s="16" t="s">
        <v>30</v>
      </c>
      <c r="AR30" s="16">
        <v>4.0910399999999996</v>
      </c>
    </row>
    <row r="31" spans="1:44" s="50" customFormat="1" x14ac:dyDescent="0.25">
      <c r="A31" s="47"/>
      <c r="B31" s="47"/>
      <c r="C31" s="47"/>
      <c r="D31" s="47"/>
      <c r="E31" s="47"/>
      <c r="F31" s="47"/>
      <c r="G31" s="48"/>
      <c r="H31" s="48"/>
      <c r="I31" s="48"/>
      <c r="J31" s="47"/>
      <c r="K31" s="47"/>
      <c r="L31" s="49"/>
      <c r="M31" s="49"/>
      <c r="N31" s="49"/>
      <c r="O31" s="49"/>
      <c r="P31" s="49"/>
      <c r="Q31" s="49"/>
      <c r="R31" s="49"/>
      <c r="S31" s="49"/>
      <c r="T31" s="49"/>
      <c r="U31" s="49"/>
      <c r="V31" s="49"/>
      <c r="W31" s="47"/>
      <c r="X31" s="47"/>
      <c r="Y31" s="47"/>
      <c r="Z31" s="47"/>
      <c r="AA31" s="47"/>
      <c r="AB31" s="47"/>
      <c r="AC31" s="47"/>
      <c r="AD31" s="47"/>
      <c r="AE31" s="47"/>
      <c r="AF31" s="47"/>
      <c r="AG31" s="47"/>
      <c r="AH31" s="47"/>
    </row>
    <row r="32" spans="1:44" s="16" customFormat="1" x14ac:dyDescent="0.25">
      <c r="A32" s="14" t="s">
        <v>22</v>
      </c>
      <c r="B32" s="14">
        <v>2.3E-2</v>
      </c>
      <c r="C32" s="14" t="s">
        <v>25</v>
      </c>
      <c r="D32" s="14">
        <v>1</v>
      </c>
      <c r="E32" s="14" t="s">
        <v>49</v>
      </c>
      <c r="F32" s="14">
        <v>49</v>
      </c>
      <c r="G32" s="15">
        <v>23420000101003</v>
      </c>
      <c r="H32" s="15">
        <v>234200001</v>
      </c>
      <c r="I32" s="15">
        <v>23420000112</v>
      </c>
      <c r="J32" s="14" t="s">
        <v>23</v>
      </c>
      <c r="K32" s="14">
        <v>0</v>
      </c>
      <c r="L32" s="34">
        <v>3</v>
      </c>
      <c r="M32" s="34">
        <v>0</v>
      </c>
      <c r="N32" s="34">
        <v>1</v>
      </c>
      <c r="O32" s="34">
        <v>1</v>
      </c>
      <c r="P32" s="34">
        <v>1</v>
      </c>
      <c r="Q32" s="34" t="s">
        <v>747</v>
      </c>
      <c r="R32" s="34">
        <v>4</v>
      </c>
      <c r="S32" s="34">
        <v>2</v>
      </c>
      <c r="T32" s="34">
        <v>4</v>
      </c>
      <c r="U32" s="34" t="s">
        <v>748</v>
      </c>
      <c r="V32" s="34">
        <v>0</v>
      </c>
      <c r="W32" s="14">
        <v>1</v>
      </c>
      <c r="X32" s="14">
        <v>34.299999999999997</v>
      </c>
      <c r="Y32" s="14">
        <v>98.214046100000004</v>
      </c>
      <c r="Z32" s="14">
        <v>34.299999999999997</v>
      </c>
      <c r="AA32" s="14">
        <v>98.214046089999997</v>
      </c>
      <c r="AB32" s="14"/>
      <c r="AC32" s="14"/>
      <c r="AD32" s="14"/>
      <c r="AE32" s="14"/>
      <c r="AF32" s="14"/>
      <c r="AG32" s="14"/>
      <c r="AH32" s="14"/>
      <c r="AI32" s="16" t="s">
        <v>50</v>
      </c>
      <c r="AJ32" s="16" t="s">
        <v>27</v>
      </c>
      <c r="AK32" s="16" t="s">
        <v>51</v>
      </c>
      <c r="AL32" s="16" t="s">
        <v>52</v>
      </c>
      <c r="AM32" s="16" t="s">
        <v>53</v>
      </c>
      <c r="AN32" s="16" t="s">
        <v>28</v>
      </c>
      <c r="AO32" s="16" t="s">
        <v>29</v>
      </c>
      <c r="AP32" s="16" t="s">
        <v>30</v>
      </c>
      <c r="AR32" s="16">
        <v>2.0986099999999999</v>
      </c>
    </row>
    <row r="33" spans="1:53" s="16" customFormat="1" x14ac:dyDescent="0.25">
      <c r="A33" s="14" t="s">
        <v>22</v>
      </c>
      <c r="B33" s="14">
        <v>2.3E-2</v>
      </c>
      <c r="C33" s="14" t="s">
        <v>25</v>
      </c>
      <c r="D33" s="14">
        <v>1</v>
      </c>
      <c r="E33" s="14" t="s">
        <v>49</v>
      </c>
      <c r="F33" s="14">
        <v>49</v>
      </c>
      <c r="G33" s="15">
        <v>25550000509027</v>
      </c>
      <c r="H33" s="15">
        <v>255500005</v>
      </c>
      <c r="I33" s="15">
        <v>25550000512</v>
      </c>
      <c r="J33" s="14" t="s">
        <v>23</v>
      </c>
      <c r="K33" s="14">
        <v>0</v>
      </c>
      <c r="L33" s="34">
        <v>42</v>
      </c>
      <c r="M33" s="34">
        <v>0</v>
      </c>
      <c r="N33" s="34">
        <v>1</v>
      </c>
      <c r="O33" s="34">
        <v>1</v>
      </c>
      <c r="P33" s="34">
        <v>1</v>
      </c>
      <c r="Q33" s="34" t="s">
        <v>747</v>
      </c>
      <c r="R33" s="34">
        <v>4</v>
      </c>
      <c r="S33" s="34">
        <v>2</v>
      </c>
      <c r="T33" s="34">
        <v>4</v>
      </c>
      <c r="U33" s="34" t="s">
        <v>748</v>
      </c>
      <c r="V33" s="34">
        <v>0</v>
      </c>
      <c r="W33" s="14">
        <v>1</v>
      </c>
      <c r="X33" s="14">
        <v>49.7</v>
      </c>
      <c r="Y33" s="14">
        <v>697.300073</v>
      </c>
      <c r="Z33" s="14">
        <v>49.7</v>
      </c>
      <c r="AA33" s="14">
        <v>697.30007347360004</v>
      </c>
      <c r="AB33" s="14"/>
      <c r="AC33" s="14"/>
      <c r="AD33" s="14"/>
      <c r="AE33" s="14"/>
      <c r="AF33" s="14"/>
      <c r="AG33" s="14"/>
      <c r="AH33" s="14"/>
      <c r="AI33" s="16" t="s">
        <v>59</v>
      </c>
      <c r="AJ33" s="16" t="s">
        <v>27</v>
      </c>
      <c r="AK33" s="16" t="s">
        <v>51</v>
      </c>
      <c r="AL33" s="16" t="s">
        <v>52</v>
      </c>
      <c r="AM33" s="16" t="s">
        <v>53</v>
      </c>
      <c r="AN33" s="16" t="s">
        <v>29</v>
      </c>
      <c r="AO33" s="16" t="s">
        <v>30</v>
      </c>
      <c r="AR33" s="16">
        <v>4.7376699999999996</v>
      </c>
    </row>
    <row r="34" spans="1:53" s="40" customFormat="1" x14ac:dyDescent="0.25">
      <c r="A34" s="37" t="s">
        <v>22</v>
      </c>
      <c r="B34" s="37">
        <v>2.3E-2</v>
      </c>
      <c r="C34" s="37" t="s">
        <v>25</v>
      </c>
      <c r="D34" s="37">
        <v>5</v>
      </c>
      <c r="E34" s="37" t="s">
        <v>49</v>
      </c>
      <c r="F34" s="37">
        <v>49</v>
      </c>
      <c r="G34" s="38">
        <v>25550000906018</v>
      </c>
      <c r="H34" s="38">
        <v>255500009</v>
      </c>
      <c r="I34" s="38">
        <v>25550000912</v>
      </c>
      <c r="J34" s="37" t="s">
        <v>35</v>
      </c>
      <c r="K34" s="37">
        <v>0</v>
      </c>
      <c r="L34" s="39">
        <v>8</v>
      </c>
      <c r="M34" s="39">
        <v>0</v>
      </c>
      <c r="N34" s="39">
        <v>2</v>
      </c>
      <c r="O34" s="39">
        <v>1</v>
      </c>
      <c r="P34" s="39">
        <v>1</v>
      </c>
      <c r="Q34" s="39" t="s">
        <v>747</v>
      </c>
      <c r="R34" s="39">
        <v>4</v>
      </c>
      <c r="S34" s="39">
        <v>2</v>
      </c>
      <c r="T34" s="39">
        <v>4</v>
      </c>
      <c r="U34" s="39" t="s">
        <v>748</v>
      </c>
      <c r="V34" s="39">
        <v>1</v>
      </c>
      <c r="W34" s="37">
        <v>0</v>
      </c>
      <c r="X34" s="37">
        <v>-3.8</v>
      </c>
      <c r="Y34" s="37">
        <v>3.0981831</v>
      </c>
      <c r="Z34" s="37">
        <v>27.2</v>
      </c>
      <c r="AA34" s="37">
        <v>244.4565369357</v>
      </c>
      <c r="AB34" s="37"/>
      <c r="AC34" s="37"/>
      <c r="AD34" s="37"/>
      <c r="AE34" s="37"/>
      <c r="AF34" s="37"/>
      <c r="AG34" s="37"/>
      <c r="AH34" s="37"/>
      <c r="AI34" s="40" t="s">
        <v>63</v>
      </c>
      <c r="AJ34" s="40" t="s">
        <v>27</v>
      </c>
      <c r="AK34" s="40" t="s">
        <v>28</v>
      </c>
      <c r="AL34" s="40" t="s">
        <v>29</v>
      </c>
      <c r="AM34" s="40" t="s">
        <v>30</v>
      </c>
      <c r="AR34" s="40">
        <v>2.79176</v>
      </c>
    </row>
    <row r="35" spans="1:53" s="40" customFormat="1" x14ac:dyDescent="0.25">
      <c r="A35" s="37" t="s">
        <v>22</v>
      </c>
      <c r="B35" s="37">
        <v>2.3E-2</v>
      </c>
      <c r="C35" s="37" t="s">
        <v>25</v>
      </c>
      <c r="D35" s="37">
        <v>5</v>
      </c>
      <c r="E35" s="37" t="s">
        <v>49</v>
      </c>
      <c r="F35" s="37">
        <v>49</v>
      </c>
      <c r="G35" s="38">
        <v>25550000903009</v>
      </c>
      <c r="H35" s="38">
        <v>255500009</v>
      </c>
      <c r="I35" s="38">
        <v>25550000912</v>
      </c>
      <c r="J35" s="37" t="s">
        <v>35</v>
      </c>
      <c r="K35" s="37">
        <v>0</v>
      </c>
      <c r="L35" s="39">
        <v>8</v>
      </c>
      <c r="M35" s="39">
        <v>0</v>
      </c>
      <c r="N35" s="39">
        <v>2</v>
      </c>
      <c r="O35" s="39">
        <v>1</v>
      </c>
      <c r="P35" s="39">
        <v>1</v>
      </c>
      <c r="Q35" s="39" t="s">
        <v>747</v>
      </c>
      <c r="R35" s="39">
        <v>4</v>
      </c>
      <c r="S35" s="39">
        <v>2</v>
      </c>
      <c r="T35" s="39">
        <v>4</v>
      </c>
      <c r="U35" s="39" t="s">
        <v>748</v>
      </c>
      <c r="V35" s="39">
        <v>1</v>
      </c>
      <c r="W35" s="37">
        <v>0</v>
      </c>
      <c r="X35" s="37">
        <v>21.3</v>
      </c>
      <c r="Y35" s="37">
        <v>1170.2399399999999</v>
      </c>
      <c r="Z35" s="37">
        <v>27.2</v>
      </c>
      <c r="AA35" s="37">
        <v>244.4565369357</v>
      </c>
      <c r="AB35" s="37"/>
      <c r="AC35" s="37"/>
      <c r="AD35" s="37"/>
      <c r="AE35" s="37"/>
      <c r="AF35" s="37"/>
      <c r="AG35" s="37"/>
      <c r="AH35" s="37"/>
      <c r="AI35" s="40" t="s">
        <v>61</v>
      </c>
      <c r="AJ35" s="40" t="s">
        <v>27</v>
      </c>
      <c r="AK35" s="40" t="s">
        <v>28</v>
      </c>
      <c r="AL35" s="40" t="s">
        <v>29</v>
      </c>
      <c r="AM35" s="40" t="s">
        <v>30</v>
      </c>
      <c r="AR35" s="40">
        <v>2.79176</v>
      </c>
    </row>
    <row r="36" spans="1:53" s="40" customFormat="1" x14ac:dyDescent="0.25">
      <c r="A36" s="37" t="s">
        <v>22</v>
      </c>
      <c r="B36" s="37">
        <v>2.3E-2</v>
      </c>
      <c r="C36" s="37" t="s">
        <v>25</v>
      </c>
      <c r="D36" s="37">
        <v>5</v>
      </c>
      <c r="E36" s="37" t="s">
        <v>49</v>
      </c>
      <c r="F36" s="37">
        <v>49</v>
      </c>
      <c r="G36" s="38">
        <v>25550000907021</v>
      </c>
      <c r="H36" s="38">
        <v>255500009</v>
      </c>
      <c r="I36" s="38">
        <v>25550000912</v>
      </c>
      <c r="J36" s="37" t="s">
        <v>35</v>
      </c>
      <c r="K36" s="37">
        <v>0</v>
      </c>
      <c r="L36" s="39">
        <v>8</v>
      </c>
      <c r="M36" s="39">
        <v>0</v>
      </c>
      <c r="N36" s="39">
        <v>2</v>
      </c>
      <c r="O36" s="39">
        <v>1</v>
      </c>
      <c r="P36" s="39">
        <v>1</v>
      </c>
      <c r="Q36" s="39" t="s">
        <v>747</v>
      </c>
      <c r="R36" s="39">
        <v>4</v>
      </c>
      <c r="S36" s="39">
        <v>2</v>
      </c>
      <c r="T36" s="39">
        <v>4</v>
      </c>
      <c r="U36" s="39" t="s">
        <v>748</v>
      </c>
      <c r="V36" s="39">
        <v>1</v>
      </c>
      <c r="W36" s="37">
        <v>0</v>
      </c>
      <c r="X36" s="37">
        <v>27.2</v>
      </c>
      <c r="Y36" s="37">
        <v>277.161564</v>
      </c>
      <c r="Z36" s="37">
        <v>27.2</v>
      </c>
      <c r="AA36" s="37">
        <v>244.4565369357</v>
      </c>
      <c r="AB36" s="37"/>
      <c r="AC36" s="37"/>
      <c r="AD36" s="37"/>
      <c r="AE36" s="37"/>
      <c r="AF36" s="37"/>
      <c r="AG36" s="37"/>
      <c r="AH36" s="37"/>
      <c r="AI36" s="40" t="s">
        <v>64</v>
      </c>
      <c r="AJ36" s="40" t="s">
        <v>27</v>
      </c>
      <c r="AK36" s="40" t="s">
        <v>28</v>
      </c>
      <c r="AL36" s="40" t="s">
        <v>29</v>
      </c>
      <c r="AM36" s="40" t="s">
        <v>30</v>
      </c>
      <c r="AR36" s="40">
        <v>2.79176</v>
      </c>
    </row>
    <row r="37" spans="1:53" s="40" customFormat="1" x14ac:dyDescent="0.25">
      <c r="A37" s="37" t="s">
        <v>22</v>
      </c>
      <c r="B37" s="37">
        <v>2.3E-2</v>
      </c>
      <c r="C37" s="37" t="s">
        <v>25</v>
      </c>
      <c r="D37" s="37">
        <v>5</v>
      </c>
      <c r="E37" s="37" t="s">
        <v>49</v>
      </c>
      <c r="F37" s="37">
        <v>49</v>
      </c>
      <c r="G37" s="38">
        <v>25550000905015</v>
      </c>
      <c r="H37" s="38">
        <v>255500009</v>
      </c>
      <c r="I37" s="38">
        <v>25550000912</v>
      </c>
      <c r="J37" s="37" t="s">
        <v>35</v>
      </c>
      <c r="K37" s="37">
        <v>0</v>
      </c>
      <c r="L37" s="39">
        <v>8</v>
      </c>
      <c r="M37" s="39">
        <v>0</v>
      </c>
      <c r="N37" s="39">
        <v>2</v>
      </c>
      <c r="O37" s="39">
        <v>1</v>
      </c>
      <c r="P37" s="39">
        <v>1</v>
      </c>
      <c r="Q37" s="39" t="s">
        <v>747</v>
      </c>
      <c r="R37" s="39">
        <v>4</v>
      </c>
      <c r="S37" s="39">
        <v>2</v>
      </c>
      <c r="T37" s="39">
        <v>4</v>
      </c>
      <c r="U37" s="39" t="s">
        <v>748</v>
      </c>
      <c r="V37" s="39">
        <v>1</v>
      </c>
      <c r="W37" s="37">
        <v>0</v>
      </c>
      <c r="X37" s="37">
        <v>34.6</v>
      </c>
      <c r="Y37" s="37">
        <v>449.297123</v>
      </c>
      <c r="Z37" s="37">
        <v>27.2</v>
      </c>
      <c r="AA37" s="37">
        <v>244.4565369357</v>
      </c>
      <c r="AB37" s="37"/>
      <c r="AC37" s="37"/>
      <c r="AD37" s="37"/>
      <c r="AE37" s="37"/>
      <c r="AF37" s="37"/>
      <c r="AG37" s="37"/>
      <c r="AH37" s="37"/>
      <c r="AI37" s="40" t="s">
        <v>62</v>
      </c>
      <c r="AJ37" s="40" t="s">
        <v>27</v>
      </c>
      <c r="AK37" s="40" t="s">
        <v>28</v>
      </c>
      <c r="AL37" s="40" t="s">
        <v>29</v>
      </c>
      <c r="AM37" s="40" t="s">
        <v>30</v>
      </c>
      <c r="AR37" s="40">
        <v>2.79176</v>
      </c>
    </row>
    <row r="38" spans="1:53" s="40" customFormat="1" x14ac:dyDescent="0.25">
      <c r="A38" s="37" t="s">
        <v>22</v>
      </c>
      <c r="B38" s="37">
        <v>2.3E-2</v>
      </c>
      <c r="C38" s="37" t="s">
        <v>25</v>
      </c>
      <c r="D38" s="37">
        <v>5</v>
      </c>
      <c r="E38" s="37" t="s">
        <v>49</v>
      </c>
      <c r="F38" s="37">
        <v>49</v>
      </c>
      <c r="G38" s="38">
        <v>25550000902006</v>
      </c>
      <c r="H38" s="38">
        <v>255500009</v>
      </c>
      <c r="I38" s="38">
        <v>25550000912</v>
      </c>
      <c r="J38" s="37" t="s">
        <v>35</v>
      </c>
      <c r="K38" s="37">
        <v>0</v>
      </c>
      <c r="L38" s="39">
        <v>8</v>
      </c>
      <c r="M38" s="39">
        <v>0</v>
      </c>
      <c r="N38" s="39">
        <v>2</v>
      </c>
      <c r="O38" s="39">
        <v>1</v>
      </c>
      <c r="P38" s="39">
        <v>1</v>
      </c>
      <c r="Q38" s="39" t="s">
        <v>747</v>
      </c>
      <c r="R38" s="39">
        <v>4</v>
      </c>
      <c r="S38" s="39">
        <v>2</v>
      </c>
      <c r="T38" s="39">
        <v>4</v>
      </c>
      <c r="U38" s="39" t="s">
        <v>748</v>
      </c>
      <c r="V38" s="39">
        <v>1</v>
      </c>
      <c r="W38" s="37">
        <v>0</v>
      </c>
      <c r="X38" s="37">
        <v>59.2</v>
      </c>
      <c r="Y38" s="37">
        <v>1990.8498099999999</v>
      </c>
      <c r="Z38" s="37">
        <v>27.2</v>
      </c>
      <c r="AA38" s="37">
        <v>244.4565369357</v>
      </c>
      <c r="AB38" s="37"/>
      <c r="AC38" s="37"/>
      <c r="AD38" s="37"/>
      <c r="AE38" s="37"/>
      <c r="AF38" s="37"/>
      <c r="AG38" s="37"/>
      <c r="AH38" s="37"/>
      <c r="AI38" s="40" t="s">
        <v>60</v>
      </c>
      <c r="AJ38" s="40" t="s">
        <v>27</v>
      </c>
      <c r="AK38" s="40" t="s">
        <v>28</v>
      </c>
      <c r="AL38" s="40" t="s">
        <v>29</v>
      </c>
      <c r="AM38" s="40" t="s">
        <v>30</v>
      </c>
      <c r="AR38" s="40">
        <v>2.79176</v>
      </c>
    </row>
    <row r="39" spans="1:53" s="16" customFormat="1" x14ac:dyDescent="0.25">
      <c r="A39" s="14" t="s">
        <v>22</v>
      </c>
      <c r="B39" s="14">
        <v>2.3E-2</v>
      </c>
      <c r="C39" s="14" t="s">
        <v>25</v>
      </c>
      <c r="D39" s="14">
        <v>1</v>
      </c>
      <c r="E39" s="14" t="s">
        <v>49</v>
      </c>
      <c r="F39" s="14">
        <v>49</v>
      </c>
      <c r="G39" s="15">
        <v>25550001001003</v>
      </c>
      <c r="H39" s="15">
        <v>255500010</v>
      </c>
      <c r="I39" s="15">
        <v>25550001012</v>
      </c>
      <c r="J39" s="14" t="s">
        <v>46</v>
      </c>
      <c r="K39" s="14">
        <v>0</v>
      </c>
      <c r="L39" s="34">
        <v>57</v>
      </c>
      <c r="M39" s="34">
        <v>0</v>
      </c>
      <c r="N39" s="34">
        <v>2</v>
      </c>
      <c r="O39" s="34">
        <v>1</v>
      </c>
      <c r="P39" s="34">
        <v>1</v>
      </c>
      <c r="Q39" s="34" t="s">
        <v>747</v>
      </c>
      <c r="R39" s="34">
        <v>4</v>
      </c>
      <c r="S39" s="34">
        <v>2</v>
      </c>
      <c r="T39" s="34">
        <v>4</v>
      </c>
      <c r="U39" s="34" t="s">
        <v>748</v>
      </c>
      <c r="V39" s="34">
        <v>0</v>
      </c>
      <c r="W39" s="14">
        <v>0</v>
      </c>
      <c r="X39" s="14">
        <v>19.600000000000001</v>
      </c>
      <c r="Y39" s="14">
        <v>189.097039</v>
      </c>
      <c r="Z39" s="14">
        <v>19.600000000000001</v>
      </c>
      <c r="AA39" s="14">
        <v>189.09703910229999</v>
      </c>
      <c r="AB39" s="14"/>
      <c r="AC39" s="14"/>
      <c r="AD39" s="14"/>
      <c r="AE39" s="14"/>
      <c r="AF39" s="14"/>
      <c r="AG39" s="14"/>
      <c r="AH39" s="14"/>
      <c r="AI39" s="16" t="s">
        <v>63</v>
      </c>
      <c r="AJ39" s="16" t="s">
        <v>27</v>
      </c>
      <c r="AK39" s="16" t="s">
        <v>28</v>
      </c>
      <c r="AL39" s="16" t="s">
        <v>29</v>
      </c>
      <c r="AM39" s="16" t="s">
        <v>48</v>
      </c>
      <c r="AN39" s="16" t="s">
        <v>30</v>
      </c>
      <c r="AR39" s="16">
        <v>4.5263600000000004</v>
      </c>
    </row>
    <row r="40" spans="1:53" s="16" customFormat="1" x14ac:dyDescent="0.25">
      <c r="A40" s="14" t="s">
        <v>22</v>
      </c>
      <c r="B40" s="14">
        <v>2.3E-2</v>
      </c>
      <c r="C40" s="14" t="s">
        <v>25</v>
      </c>
      <c r="D40" s="14">
        <v>1</v>
      </c>
      <c r="E40" s="14" t="s">
        <v>49</v>
      </c>
      <c r="F40" s="14">
        <v>49</v>
      </c>
      <c r="G40" s="15">
        <v>25550001201003</v>
      </c>
      <c r="H40" s="15">
        <v>255500012</v>
      </c>
      <c r="I40" s="15">
        <v>25550001212</v>
      </c>
      <c r="J40" s="14" t="s">
        <v>46</v>
      </c>
      <c r="K40" s="14">
        <v>0</v>
      </c>
      <c r="L40" s="34">
        <v>31</v>
      </c>
      <c r="M40" s="34">
        <v>0</v>
      </c>
      <c r="N40" s="34">
        <v>2</v>
      </c>
      <c r="O40" s="34">
        <v>1</v>
      </c>
      <c r="P40" s="34">
        <v>1</v>
      </c>
      <c r="Q40" s="34" t="s">
        <v>747</v>
      </c>
      <c r="R40" s="34">
        <v>4</v>
      </c>
      <c r="S40" s="34">
        <v>2</v>
      </c>
      <c r="T40" s="34">
        <v>4</v>
      </c>
      <c r="U40" s="34" t="s">
        <v>748</v>
      </c>
      <c r="V40" s="34">
        <v>0</v>
      </c>
      <c r="W40" s="14">
        <v>0</v>
      </c>
      <c r="X40" s="14">
        <v>14.3</v>
      </c>
      <c r="Y40" s="14">
        <v>155.27178599999999</v>
      </c>
      <c r="Z40" s="14">
        <v>14.3</v>
      </c>
      <c r="AA40" s="14">
        <v>155.2717858561</v>
      </c>
      <c r="AB40" s="14"/>
      <c r="AC40" s="14"/>
      <c r="AD40" s="14"/>
      <c r="AE40" s="14"/>
      <c r="AF40" s="14"/>
      <c r="AG40" s="14"/>
      <c r="AH40" s="14"/>
      <c r="AI40" s="16" t="s">
        <v>63</v>
      </c>
      <c r="AJ40" s="16" t="s">
        <v>27</v>
      </c>
      <c r="AK40" s="16" t="s">
        <v>28</v>
      </c>
      <c r="AL40" s="16" t="s">
        <v>29</v>
      </c>
      <c r="AM40" s="16" t="s">
        <v>48</v>
      </c>
      <c r="AN40" s="16" t="s">
        <v>30</v>
      </c>
      <c r="AR40" s="16">
        <v>3.8332099999999998</v>
      </c>
    </row>
    <row r="41" spans="1:53" s="16" customFormat="1" x14ac:dyDescent="0.25">
      <c r="A41" s="14" t="s">
        <v>22</v>
      </c>
      <c r="B41" s="14">
        <v>2.3E-2</v>
      </c>
      <c r="C41" s="14" t="s">
        <v>119</v>
      </c>
      <c r="D41" s="14">
        <v>1</v>
      </c>
      <c r="E41" s="14" t="s">
        <v>49</v>
      </c>
      <c r="F41" s="14">
        <v>49</v>
      </c>
      <c r="G41" s="15">
        <v>268300001002006</v>
      </c>
      <c r="H41" s="15">
        <v>268300001</v>
      </c>
      <c r="I41" s="15">
        <v>26830000112</v>
      </c>
      <c r="J41" s="14" t="s">
        <v>39</v>
      </c>
      <c r="K41" s="14">
        <v>0</v>
      </c>
      <c r="L41" s="34">
        <v>1</v>
      </c>
      <c r="M41" s="34">
        <v>0</v>
      </c>
      <c r="N41" s="34">
        <v>1</v>
      </c>
      <c r="O41" s="34">
        <v>1</v>
      </c>
      <c r="P41" s="34">
        <v>1</v>
      </c>
      <c r="Q41" s="34" t="s">
        <v>747</v>
      </c>
      <c r="R41" s="34">
        <v>4</v>
      </c>
      <c r="S41" s="34">
        <v>1</v>
      </c>
      <c r="T41" s="34">
        <v>4</v>
      </c>
      <c r="U41" s="34" t="s">
        <v>748</v>
      </c>
      <c r="V41" s="34">
        <v>1</v>
      </c>
      <c r="W41" s="14">
        <v>1</v>
      </c>
      <c r="X41" s="14">
        <v>8.1</v>
      </c>
      <c r="Y41" s="14">
        <v>580.81001800000001</v>
      </c>
      <c r="Z41" s="14">
        <v>8.1</v>
      </c>
      <c r="AA41" s="14">
        <v>580.81001838680004</v>
      </c>
      <c r="AB41" s="14"/>
      <c r="AC41" s="14"/>
      <c r="AD41" s="14"/>
      <c r="AE41" s="14"/>
      <c r="AF41" s="14"/>
      <c r="AG41" s="14"/>
      <c r="AH41" s="14"/>
      <c r="AI41" s="16" t="s">
        <v>138</v>
      </c>
      <c r="AJ41" s="16" t="s">
        <v>121</v>
      </c>
      <c r="AK41" s="16" t="s">
        <v>122</v>
      </c>
      <c r="AR41" s="16">
        <v>3.7080500000000001</v>
      </c>
    </row>
    <row r="42" spans="1:53" x14ac:dyDescent="0.25">
      <c r="A42" s="1" t="s">
        <v>22</v>
      </c>
      <c r="B42" s="1">
        <v>2.3E-2</v>
      </c>
      <c r="C42" s="1" t="s">
        <v>25</v>
      </c>
      <c r="D42" s="1">
        <v>4</v>
      </c>
      <c r="E42" s="1" t="s">
        <v>49</v>
      </c>
      <c r="F42" s="1">
        <v>49</v>
      </c>
      <c r="G42" s="5">
        <v>292700001002006</v>
      </c>
      <c r="H42" s="5">
        <v>292700001</v>
      </c>
      <c r="I42" s="5">
        <v>29270000112</v>
      </c>
      <c r="J42" s="1" t="s">
        <v>525</v>
      </c>
      <c r="K42" s="1">
        <v>0</v>
      </c>
      <c r="L42" s="31">
        <v>34</v>
      </c>
      <c r="M42" s="31">
        <v>0</v>
      </c>
      <c r="N42" s="31">
        <v>2</v>
      </c>
      <c r="O42" s="31">
        <v>2</v>
      </c>
      <c r="P42" s="31">
        <v>1</v>
      </c>
      <c r="Q42" s="31" t="s">
        <v>747</v>
      </c>
      <c r="R42" s="31">
        <v>4</v>
      </c>
      <c r="S42" s="31">
        <v>1</v>
      </c>
      <c r="T42" s="31">
        <v>4</v>
      </c>
      <c r="U42" s="31" t="s">
        <v>748</v>
      </c>
      <c r="V42" s="31">
        <v>0</v>
      </c>
      <c r="W42" s="1">
        <v>0</v>
      </c>
      <c r="X42" s="1">
        <v>3.4</v>
      </c>
      <c r="Y42" s="1">
        <v>73.9600066</v>
      </c>
      <c r="Z42" s="1">
        <v>30.15</v>
      </c>
      <c r="AA42" s="1">
        <v>60.959663527300002</v>
      </c>
      <c r="AB42" s="1"/>
      <c r="AC42" s="1"/>
      <c r="AD42" s="1"/>
      <c r="AE42" s="1"/>
      <c r="AF42" s="1"/>
      <c r="AG42" s="1"/>
      <c r="AH42" s="1"/>
      <c r="AI42" s="2" t="s">
        <v>142</v>
      </c>
      <c r="AJ42" s="2" t="s">
        <v>140</v>
      </c>
      <c r="AK42" s="2" t="s">
        <v>141</v>
      </c>
      <c r="AR42" s="2">
        <v>4.5263600000000004</v>
      </c>
    </row>
    <row r="43" spans="1:53" x14ac:dyDescent="0.25">
      <c r="A43" s="8" t="s">
        <v>22</v>
      </c>
      <c r="B43" s="8">
        <v>2.3E-2</v>
      </c>
      <c r="C43" s="8" t="s">
        <v>25</v>
      </c>
      <c r="D43" s="8">
        <v>4</v>
      </c>
      <c r="E43" s="8" t="s">
        <v>49</v>
      </c>
      <c r="F43" s="8">
        <v>49</v>
      </c>
      <c r="G43" s="10">
        <v>292700001004012</v>
      </c>
      <c r="H43" s="10">
        <v>292700001</v>
      </c>
      <c r="I43" s="10">
        <v>29270000112</v>
      </c>
      <c r="J43" s="8" t="s">
        <v>525</v>
      </c>
      <c r="K43" s="8">
        <v>0</v>
      </c>
      <c r="L43" s="31">
        <v>34</v>
      </c>
      <c r="M43" s="31">
        <v>0</v>
      </c>
      <c r="N43" s="31">
        <v>2</v>
      </c>
      <c r="O43" s="31">
        <v>2</v>
      </c>
      <c r="P43" s="31">
        <v>1</v>
      </c>
      <c r="Q43" s="31" t="s">
        <v>747</v>
      </c>
      <c r="R43" s="31">
        <v>4</v>
      </c>
      <c r="S43" s="31">
        <v>1</v>
      </c>
      <c r="T43" s="31">
        <v>4</v>
      </c>
      <c r="U43" s="31" t="s">
        <v>748</v>
      </c>
      <c r="V43" s="31">
        <v>0</v>
      </c>
      <c r="W43" s="8">
        <v>0</v>
      </c>
      <c r="X43" s="8">
        <v>15.5</v>
      </c>
      <c r="Y43" s="8">
        <v>428.49003199999999</v>
      </c>
      <c r="Z43" s="8">
        <v>30.15</v>
      </c>
      <c r="AA43" s="8">
        <v>60.959663527300002</v>
      </c>
      <c r="AB43" s="8"/>
      <c r="AC43" s="8"/>
      <c r="AD43" s="8"/>
      <c r="AE43" s="8"/>
      <c r="AF43" s="8"/>
      <c r="AG43" s="8"/>
      <c r="AH43" s="8"/>
      <c r="AI43" s="7" t="s">
        <v>144</v>
      </c>
      <c r="AJ43" s="7" t="s">
        <v>140</v>
      </c>
      <c r="AK43" s="7" t="s">
        <v>141</v>
      </c>
      <c r="AL43" s="7"/>
      <c r="AM43" s="7"/>
      <c r="AN43" s="7"/>
      <c r="AO43" s="7"/>
      <c r="AP43" s="7"/>
      <c r="AQ43" s="7"/>
      <c r="AR43" s="7">
        <v>4.5263600000000004</v>
      </c>
      <c r="AS43" s="7"/>
      <c r="AT43" s="7"/>
      <c r="AU43" s="7"/>
      <c r="AV43" s="7"/>
      <c r="AW43" s="7"/>
      <c r="AX43" s="7"/>
      <c r="AY43" s="7"/>
      <c r="AZ43" s="7"/>
      <c r="BA43" s="7"/>
    </row>
    <row r="44" spans="1:53" x14ac:dyDescent="0.25">
      <c r="A44" s="1" t="s">
        <v>22</v>
      </c>
      <c r="B44" s="1">
        <v>2.3E-2</v>
      </c>
      <c r="C44" s="1" t="s">
        <v>25</v>
      </c>
      <c r="D44" s="1">
        <v>4</v>
      </c>
      <c r="E44" s="1" t="s">
        <v>49</v>
      </c>
      <c r="F44" s="1">
        <v>49</v>
      </c>
      <c r="G44" s="5">
        <v>292700001001003</v>
      </c>
      <c r="H44" s="5">
        <v>292700001</v>
      </c>
      <c r="I44" s="5">
        <v>29270000112</v>
      </c>
      <c r="J44" s="1" t="s">
        <v>525</v>
      </c>
      <c r="K44" s="1">
        <v>0</v>
      </c>
      <c r="L44" s="31">
        <v>34</v>
      </c>
      <c r="M44" s="31">
        <v>0</v>
      </c>
      <c r="N44" s="31">
        <v>2</v>
      </c>
      <c r="O44" s="31">
        <v>2</v>
      </c>
      <c r="P44" s="31">
        <v>1</v>
      </c>
      <c r="Q44" s="31" t="s">
        <v>747</v>
      </c>
      <c r="R44" s="31">
        <v>4</v>
      </c>
      <c r="S44" s="31">
        <v>1</v>
      </c>
      <c r="T44" s="31">
        <v>4</v>
      </c>
      <c r="U44" s="31" t="s">
        <v>748</v>
      </c>
      <c r="V44" s="31">
        <v>0</v>
      </c>
      <c r="W44" s="1">
        <v>0</v>
      </c>
      <c r="X44" s="1">
        <v>44.8</v>
      </c>
      <c r="Y44" s="1">
        <v>104.039996</v>
      </c>
      <c r="Z44" s="1">
        <v>30.15</v>
      </c>
      <c r="AA44" s="1">
        <v>60.959663527300002</v>
      </c>
      <c r="AB44" s="1"/>
      <c r="AC44" s="1"/>
      <c r="AD44" s="1"/>
      <c r="AE44" s="1"/>
      <c r="AF44" s="1"/>
      <c r="AG44" s="1"/>
      <c r="AH44" s="1"/>
      <c r="AI44" s="2" t="s">
        <v>139</v>
      </c>
      <c r="AJ44" s="2" t="s">
        <v>140</v>
      </c>
      <c r="AK44" s="2" t="s">
        <v>141</v>
      </c>
      <c r="AR44" s="2">
        <v>4.5263600000000004</v>
      </c>
    </row>
    <row r="45" spans="1:53" s="13" customFormat="1" x14ac:dyDescent="0.25">
      <c r="A45" s="11" t="s">
        <v>22</v>
      </c>
      <c r="B45" s="11">
        <v>2.3E-2</v>
      </c>
      <c r="C45" s="11" t="s">
        <v>25</v>
      </c>
      <c r="D45" s="11">
        <v>4</v>
      </c>
      <c r="E45" s="11" t="s">
        <v>49</v>
      </c>
      <c r="F45" s="11">
        <v>49</v>
      </c>
      <c r="G45" s="12">
        <v>292700001003009</v>
      </c>
      <c r="H45" s="12">
        <v>292700001</v>
      </c>
      <c r="I45" s="12">
        <v>29270000112</v>
      </c>
      <c r="J45" s="11" t="s">
        <v>525</v>
      </c>
      <c r="K45" s="11">
        <v>0</v>
      </c>
      <c r="L45" s="33">
        <v>34</v>
      </c>
      <c r="M45" s="33">
        <v>0</v>
      </c>
      <c r="N45" s="33">
        <v>2</v>
      </c>
      <c r="O45" s="33">
        <v>2</v>
      </c>
      <c r="P45" s="33">
        <v>1</v>
      </c>
      <c r="Q45" s="33" t="s">
        <v>747</v>
      </c>
      <c r="R45" s="33">
        <v>4</v>
      </c>
      <c r="S45" s="33">
        <v>1</v>
      </c>
      <c r="T45" s="33">
        <v>4</v>
      </c>
      <c r="U45" s="33" t="s">
        <v>748</v>
      </c>
      <c r="V45" s="33">
        <v>0</v>
      </c>
      <c r="W45" s="11">
        <v>0</v>
      </c>
      <c r="X45" s="11">
        <v>76.7</v>
      </c>
      <c r="Y45" s="11">
        <v>14.4399996</v>
      </c>
      <c r="Z45" s="11">
        <v>30.15</v>
      </c>
      <c r="AA45" s="11">
        <v>60.959663527300002</v>
      </c>
      <c r="AB45" s="11"/>
      <c r="AC45" s="11"/>
      <c r="AD45" s="11"/>
      <c r="AE45" s="11"/>
      <c r="AF45" s="11"/>
      <c r="AG45" s="11"/>
      <c r="AH45" s="11"/>
      <c r="AI45" s="13" t="s">
        <v>143</v>
      </c>
      <c r="AJ45" s="13" t="s">
        <v>140</v>
      </c>
      <c r="AK45" s="13" t="s">
        <v>141</v>
      </c>
      <c r="AR45" s="13">
        <v>4.5263600000000004</v>
      </c>
    </row>
    <row r="46" spans="1:53" x14ac:dyDescent="0.25">
      <c r="A46" s="1" t="s">
        <v>22</v>
      </c>
      <c r="B46" s="1">
        <v>2.3E-2</v>
      </c>
      <c r="C46" s="1" t="s">
        <v>25</v>
      </c>
      <c r="D46" s="1">
        <v>3</v>
      </c>
      <c r="E46" s="1" t="s">
        <v>49</v>
      </c>
      <c r="F46" s="1">
        <v>49</v>
      </c>
      <c r="G46" s="5">
        <v>300800001003003</v>
      </c>
      <c r="H46" s="5">
        <v>300800001</v>
      </c>
      <c r="I46" s="5">
        <v>30080000112</v>
      </c>
      <c r="J46" s="1" t="s">
        <v>151</v>
      </c>
      <c r="K46" s="1">
        <v>0</v>
      </c>
      <c r="L46" s="31">
        <v>19</v>
      </c>
      <c r="M46" s="31">
        <v>0</v>
      </c>
      <c r="N46" s="31">
        <v>1</v>
      </c>
      <c r="O46" s="31">
        <v>2</v>
      </c>
      <c r="P46" s="31">
        <v>1</v>
      </c>
      <c r="Q46" s="31" t="s">
        <v>749</v>
      </c>
      <c r="R46" s="31">
        <v>4</v>
      </c>
      <c r="S46" s="31">
        <v>1</v>
      </c>
      <c r="T46" s="31">
        <v>2</v>
      </c>
      <c r="U46" s="31" t="s">
        <v>751</v>
      </c>
      <c r="V46" s="31">
        <v>0</v>
      </c>
      <c r="W46" s="1">
        <v>1</v>
      </c>
      <c r="X46" s="1">
        <v>31</v>
      </c>
      <c r="Y46" s="1">
        <v>692.43104500000004</v>
      </c>
      <c r="Z46" s="1">
        <v>64</v>
      </c>
      <c r="AA46" s="1">
        <v>148.59013490309999</v>
      </c>
      <c r="AB46" s="1"/>
      <c r="AC46" s="1"/>
      <c r="AD46" s="1"/>
      <c r="AE46" s="1"/>
      <c r="AF46" s="1"/>
      <c r="AG46" s="1"/>
      <c r="AH46" s="1"/>
      <c r="AI46" s="2" t="s">
        <v>160</v>
      </c>
      <c r="AJ46" s="2" t="s">
        <v>153</v>
      </c>
      <c r="AK46" s="2" t="s">
        <v>154</v>
      </c>
      <c r="AL46" s="2" t="s">
        <v>155</v>
      </c>
      <c r="AM46" s="2" t="s">
        <v>156</v>
      </c>
      <c r="AN46" s="2" t="s">
        <v>157</v>
      </c>
      <c r="AO46" s="2" t="s">
        <v>158</v>
      </c>
      <c r="AR46" s="2">
        <v>4.6888800000000002</v>
      </c>
    </row>
    <row r="47" spans="1:53" x14ac:dyDescent="0.25">
      <c r="A47" s="1" t="s">
        <v>22</v>
      </c>
      <c r="B47" s="1">
        <v>2.3E-2</v>
      </c>
      <c r="C47" s="1" t="s">
        <v>25</v>
      </c>
      <c r="D47" s="1">
        <v>3</v>
      </c>
      <c r="E47" s="1" t="s">
        <v>49</v>
      </c>
      <c r="F47" s="1">
        <v>49</v>
      </c>
      <c r="G47" s="5">
        <v>300800001001001</v>
      </c>
      <c r="H47" s="5">
        <v>300800001</v>
      </c>
      <c r="I47" s="5">
        <v>30080000112</v>
      </c>
      <c r="J47" s="1" t="s">
        <v>151</v>
      </c>
      <c r="K47" s="1">
        <v>0</v>
      </c>
      <c r="L47" s="31">
        <v>19</v>
      </c>
      <c r="M47" s="31">
        <v>0</v>
      </c>
      <c r="N47" s="31">
        <v>1</v>
      </c>
      <c r="O47" s="31">
        <v>2</v>
      </c>
      <c r="P47" s="31">
        <v>1</v>
      </c>
      <c r="Q47" s="31" t="s">
        <v>749</v>
      </c>
      <c r="R47" s="31">
        <v>4</v>
      </c>
      <c r="S47" s="31">
        <v>1</v>
      </c>
      <c r="T47" s="31">
        <v>2</v>
      </c>
      <c r="U47" s="31" t="s">
        <v>751</v>
      </c>
      <c r="V47" s="31">
        <v>0</v>
      </c>
      <c r="W47" s="1">
        <v>1</v>
      </c>
      <c r="X47" s="1">
        <v>64</v>
      </c>
      <c r="Y47" s="1">
        <v>84.089412600000003</v>
      </c>
      <c r="Z47" s="1">
        <v>64</v>
      </c>
      <c r="AA47" s="1">
        <v>148.59013490309999</v>
      </c>
      <c r="AB47" s="1"/>
      <c r="AC47" s="1"/>
      <c r="AD47" s="1"/>
      <c r="AE47" s="1"/>
      <c r="AF47" s="1"/>
      <c r="AG47" s="1"/>
      <c r="AH47" s="1"/>
      <c r="AI47" s="2" t="s">
        <v>152</v>
      </c>
      <c r="AJ47" s="2" t="s">
        <v>153</v>
      </c>
      <c r="AK47" s="2" t="s">
        <v>154</v>
      </c>
      <c r="AL47" s="2" t="s">
        <v>155</v>
      </c>
      <c r="AM47" s="2" t="s">
        <v>156</v>
      </c>
      <c r="AN47" s="2" t="s">
        <v>157</v>
      </c>
      <c r="AO47" s="2" t="s">
        <v>158</v>
      </c>
      <c r="AR47" s="2">
        <v>4.6888800000000002</v>
      </c>
    </row>
    <row r="48" spans="1:53" s="13" customFormat="1" x14ac:dyDescent="0.25">
      <c r="A48" s="11" t="s">
        <v>22</v>
      </c>
      <c r="B48" s="11">
        <v>2.3E-2</v>
      </c>
      <c r="C48" s="11" t="s">
        <v>25</v>
      </c>
      <c r="D48" s="11">
        <v>3</v>
      </c>
      <c r="E48" s="11" t="s">
        <v>49</v>
      </c>
      <c r="F48" s="11">
        <v>49</v>
      </c>
      <c r="G48" s="12">
        <v>300800001002002</v>
      </c>
      <c r="H48" s="12">
        <v>300800001</v>
      </c>
      <c r="I48" s="12">
        <v>30080000112</v>
      </c>
      <c r="J48" s="11" t="s">
        <v>151</v>
      </c>
      <c r="K48" s="11">
        <v>0</v>
      </c>
      <c r="L48" s="33">
        <v>19</v>
      </c>
      <c r="M48" s="33">
        <v>0</v>
      </c>
      <c r="N48" s="33">
        <v>1</v>
      </c>
      <c r="O48" s="33">
        <v>2</v>
      </c>
      <c r="P48" s="33">
        <v>1</v>
      </c>
      <c r="Q48" s="33" t="s">
        <v>749</v>
      </c>
      <c r="R48" s="33">
        <v>4</v>
      </c>
      <c r="S48" s="33">
        <v>1</v>
      </c>
      <c r="T48" s="33">
        <v>2</v>
      </c>
      <c r="U48" s="33" t="s">
        <v>751</v>
      </c>
      <c r="V48" s="33">
        <v>0</v>
      </c>
      <c r="W48" s="11">
        <v>1</v>
      </c>
      <c r="X48" s="11">
        <v>68</v>
      </c>
      <c r="Y48" s="11">
        <v>74.838302900000002</v>
      </c>
      <c r="Z48" s="11">
        <v>64</v>
      </c>
      <c r="AA48" s="11">
        <v>148.59013490309999</v>
      </c>
      <c r="AB48" s="11"/>
      <c r="AC48" s="11"/>
      <c r="AD48" s="11"/>
      <c r="AE48" s="11"/>
      <c r="AF48" s="11"/>
      <c r="AG48" s="11"/>
      <c r="AH48" s="11"/>
      <c r="AI48" s="13" t="s">
        <v>159</v>
      </c>
      <c r="AJ48" s="13" t="s">
        <v>153</v>
      </c>
      <c r="AK48" s="13" t="s">
        <v>154</v>
      </c>
      <c r="AL48" s="13" t="s">
        <v>155</v>
      </c>
      <c r="AM48" s="13" t="s">
        <v>156</v>
      </c>
      <c r="AN48" s="13" t="s">
        <v>157</v>
      </c>
      <c r="AO48" s="13" t="s">
        <v>158</v>
      </c>
      <c r="AR48" s="13">
        <v>4.6888800000000002</v>
      </c>
    </row>
    <row r="49" spans="1:53" x14ac:dyDescent="0.25">
      <c r="A49" s="1" t="s">
        <v>22</v>
      </c>
      <c r="B49" s="1">
        <v>2.3E-2</v>
      </c>
      <c r="C49" s="1" t="s">
        <v>25</v>
      </c>
      <c r="D49" s="1">
        <v>2</v>
      </c>
      <c r="E49" s="1" t="s">
        <v>49</v>
      </c>
      <c r="F49" s="1">
        <v>49</v>
      </c>
      <c r="G49" s="5">
        <v>302900001007007</v>
      </c>
      <c r="H49" s="5">
        <v>302900001</v>
      </c>
      <c r="I49" s="5">
        <v>30290000112</v>
      </c>
      <c r="J49" s="1" t="s">
        <v>161</v>
      </c>
      <c r="K49" s="1">
        <v>0</v>
      </c>
      <c r="L49" s="31">
        <v>5</v>
      </c>
      <c r="M49" s="31">
        <v>0</v>
      </c>
      <c r="N49" s="31">
        <v>1</v>
      </c>
      <c r="O49" s="31">
        <v>3</v>
      </c>
      <c r="P49" s="31">
        <v>1</v>
      </c>
      <c r="Q49" s="31" t="s">
        <v>749</v>
      </c>
      <c r="R49" s="31">
        <v>1</v>
      </c>
      <c r="S49" s="31">
        <v>1</v>
      </c>
      <c r="T49" s="31">
        <v>4</v>
      </c>
      <c r="U49" s="31" t="s">
        <v>752</v>
      </c>
      <c r="V49" s="31">
        <v>0</v>
      </c>
      <c r="W49" s="1">
        <v>3</v>
      </c>
      <c r="X49" s="1">
        <v>68.5</v>
      </c>
      <c r="Y49" s="1">
        <v>200.41664599999999</v>
      </c>
      <c r="Z49" s="1">
        <v>71.150000000000006</v>
      </c>
      <c r="AA49" s="1">
        <v>149.8131894533</v>
      </c>
      <c r="AB49" s="1"/>
      <c r="AC49" s="1"/>
      <c r="AD49" s="1"/>
      <c r="AE49" s="1"/>
      <c r="AF49" s="1"/>
      <c r="AG49" s="1"/>
      <c r="AH49" s="1"/>
      <c r="AI49" s="2" t="s">
        <v>164</v>
      </c>
      <c r="AJ49" s="2" t="s">
        <v>163</v>
      </c>
      <c r="AR49" s="2">
        <v>3.3025899999999999</v>
      </c>
    </row>
    <row r="50" spans="1:53" s="13" customFormat="1" ht="12.6" x14ac:dyDescent="0.25">
      <c r="A50" s="11" t="s">
        <v>22</v>
      </c>
      <c r="B50" s="11">
        <v>2.3E-2</v>
      </c>
      <c r="C50" s="11" t="s">
        <v>25</v>
      </c>
      <c r="D50" s="11">
        <v>2</v>
      </c>
      <c r="E50" s="11" t="s">
        <v>49</v>
      </c>
      <c r="F50" s="11">
        <v>49</v>
      </c>
      <c r="G50" s="12">
        <v>302900001006006</v>
      </c>
      <c r="H50" s="12">
        <v>302900001</v>
      </c>
      <c r="I50" s="12">
        <v>30290000112</v>
      </c>
      <c r="J50" s="11" t="s">
        <v>161</v>
      </c>
      <c r="K50" s="11">
        <v>0</v>
      </c>
      <c r="L50" s="33">
        <v>5</v>
      </c>
      <c r="M50" s="33">
        <v>0</v>
      </c>
      <c r="N50" s="33">
        <v>1</v>
      </c>
      <c r="O50" s="33">
        <v>3</v>
      </c>
      <c r="P50" s="33">
        <v>1</v>
      </c>
      <c r="Q50" s="33" t="s">
        <v>749</v>
      </c>
      <c r="R50" s="33">
        <v>1</v>
      </c>
      <c r="S50" s="33">
        <v>1</v>
      </c>
      <c r="T50" s="33">
        <v>4</v>
      </c>
      <c r="U50" s="33" t="s">
        <v>752</v>
      </c>
      <c r="V50" s="33">
        <v>0</v>
      </c>
      <c r="W50" s="11">
        <v>3</v>
      </c>
      <c r="X50" s="11">
        <v>73.8</v>
      </c>
      <c r="Y50" s="11">
        <v>181.079508</v>
      </c>
      <c r="Z50" s="11">
        <v>71.150000000000006</v>
      </c>
      <c r="AA50" s="11">
        <v>149.8131894533</v>
      </c>
      <c r="AB50" s="1">
        <v>30.149999600000001</v>
      </c>
      <c r="AC50" s="1">
        <v>19.600000000000001</v>
      </c>
      <c r="AD50" s="1">
        <v>49.7</v>
      </c>
      <c r="AE50" s="1">
        <v>8.1000004000000008</v>
      </c>
      <c r="AF50" s="1">
        <v>71.150001500000002</v>
      </c>
      <c r="AG50" s="1">
        <v>9</v>
      </c>
      <c r="AH50" s="61" t="str">
        <f>CONCATENATE(ROUND(AB50,1)," (",ROUND(AC50,1),", ",ROUND(AD50,1),"; ",ROUND(AE50,1),", ",ROUND(AF50,1),")")</f>
        <v>30.1 (19.6, 49.7; 8.1, 71.2)</v>
      </c>
      <c r="AI50" s="13" t="s">
        <v>162</v>
      </c>
      <c r="AJ50" s="13" t="s">
        <v>163</v>
      </c>
      <c r="AR50" s="13">
        <v>3.3025899999999999</v>
      </c>
    </row>
    <row r="51" spans="1:53" s="46" customFormat="1" x14ac:dyDescent="0.25">
      <c r="A51" s="43"/>
      <c r="B51" s="43"/>
      <c r="C51" s="43"/>
      <c r="D51" s="43"/>
      <c r="E51" s="43"/>
      <c r="F51" s="43"/>
      <c r="G51" s="44"/>
      <c r="H51" s="44"/>
      <c r="I51" s="44"/>
      <c r="J51" s="43"/>
      <c r="K51" s="43"/>
      <c r="L51" s="45"/>
      <c r="M51" s="45"/>
      <c r="N51" s="45"/>
      <c r="O51" s="45"/>
      <c r="P51" s="45"/>
      <c r="Q51" s="45"/>
      <c r="R51" s="45"/>
      <c r="S51" s="45"/>
      <c r="T51" s="45"/>
      <c r="U51" s="45"/>
      <c r="V51" s="45"/>
      <c r="W51" s="43"/>
      <c r="X51" s="43"/>
      <c r="Y51" s="43"/>
      <c r="Z51" s="43"/>
      <c r="AA51" s="43"/>
      <c r="AB51" s="43"/>
      <c r="AC51" s="43"/>
      <c r="AD51" s="43"/>
      <c r="AE51" s="43"/>
      <c r="AF51" s="43"/>
      <c r="AG51" s="43"/>
      <c r="AH51" s="43"/>
    </row>
    <row r="52" spans="1:53" x14ac:dyDescent="0.25">
      <c r="A52" s="1" t="s">
        <v>22</v>
      </c>
      <c r="B52" s="1">
        <v>2.3E-2</v>
      </c>
      <c r="C52" s="1" t="s">
        <v>25</v>
      </c>
      <c r="D52" s="1">
        <v>2</v>
      </c>
      <c r="E52" s="1" t="s">
        <v>65</v>
      </c>
      <c r="F52" s="1">
        <v>33</v>
      </c>
      <c r="G52" s="5">
        <v>25550000501003</v>
      </c>
      <c r="H52" s="5">
        <v>255500005</v>
      </c>
      <c r="I52" s="5">
        <v>25550000512</v>
      </c>
      <c r="J52" s="1" t="s">
        <v>23</v>
      </c>
      <c r="K52" s="1">
        <v>0</v>
      </c>
      <c r="L52" s="31">
        <v>42</v>
      </c>
      <c r="M52" s="31">
        <v>0</v>
      </c>
      <c r="N52" s="31">
        <v>1</v>
      </c>
      <c r="O52" s="31">
        <v>1</v>
      </c>
      <c r="P52" s="31">
        <v>1</v>
      </c>
      <c r="Q52" s="31" t="s">
        <v>747</v>
      </c>
      <c r="R52" s="31">
        <v>4</v>
      </c>
      <c r="S52" s="31">
        <v>2</v>
      </c>
      <c r="T52" s="31">
        <v>4</v>
      </c>
      <c r="U52" s="31" t="s">
        <v>748</v>
      </c>
      <c r="V52" s="31">
        <v>0</v>
      </c>
      <c r="W52" s="1">
        <v>1</v>
      </c>
      <c r="X52" s="1">
        <v>3.4</v>
      </c>
      <c r="Y52" s="1">
        <v>37.231963200000003</v>
      </c>
      <c r="Z52" s="1">
        <v>4.3</v>
      </c>
      <c r="AA52" s="1">
        <v>16.469456817200001</v>
      </c>
      <c r="AB52" s="1"/>
      <c r="AC52" s="1"/>
      <c r="AD52" s="1"/>
      <c r="AE52" s="1"/>
      <c r="AF52" s="1"/>
      <c r="AG52" s="1"/>
      <c r="AH52" s="1"/>
      <c r="AI52" s="2" t="s">
        <v>67</v>
      </c>
      <c r="AJ52" s="2" t="s">
        <v>27</v>
      </c>
      <c r="AK52" s="2" t="s">
        <v>51</v>
      </c>
      <c r="AL52" s="2" t="s">
        <v>52</v>
      </c>
      <c r="AM52" s="2" t="s">
        <v>53</v>
      </c>
      <c r="AN52" s="2" t="s">
        <v>29</v>
      </c>
      <c r="AO52" s="2" t="s">
        <v>30</v>
      </c>
      <c r="AR52" s="2">
        <v>4.7376699999999996</v>
      </c>
    </row>
    <row r="53" spans="1:53" s="13" customFormat="1" x14ac:dyDescent="0.25">
      <c r="A53" s="11" t="s">
        <v>22</v>
      </c>
      <c r="B53" s="11">
        <v>2.3E-2</v>
      </c>
      <c r="C53" s="11" t="s">
        <v>25</v>
      </c>
      <c r="D53" s="11">
        <v>2</v>
      </c>
      <c r="E53" s="11" t="s">
        <v>65</v>
      </c>
      <c r="F53" s="11">
        <v>33</v>
      </c>
      <c r="G53" s="12">
        <v>25550000503009</v>
      </c>
      <c r="H53" s="12">
        <v>255500005</v>
      </c>
      <c r="I53" s="12">
        <v>25550000512</v>
      </c>
      <c r="J53" s="11" t="s">
        <v>23</v>
      </c>
      <c r="K53" s="11">
        <v>0</v>
      </c>
      <c r="L53" s="33">
        <v>42</v>
      </c>
      <c r="M53" s="33">
        <v>0</v>
      </c>
      <c r="N53" s="33">
        <v>1</v>
      </c>
      <c r="O53" s="33">
        <v>1</v>
      </c>
      <c r="P53" s="33">
        <v>1</v>
      </c>
      <c r="Q53" s="33" t="s">
        <v>747</v>
      </c>
      <c r="R53" s="33">
        <v>4</v>
      </c>
      <c r="S53" s="33">
        <v>2</v>
      </c>
      <c r="T53" s="33">
        <v>4</v>
      </c>
      <c r="U53" s="33" t="s">
        <v>748</v>
      </c>
      <c r="V53" s="33">
        <v>0</v>
      </c>
      <c r="W53" s="11">
        <v>1</v>
      </c>
      <c r="X53" s="11">
        <v>5.2</v>
      </c>
      <c r="Y53" s="11">
        <v>4.7071641599999996</v>
      </c>
      <c r="Z53" s="11">
        <v>4.3</v>
      </c>
      <c r="AA53" s="11">
        <v>16.469456817200001</v>
      </c>
      <c r="AB53" s="11"/>
      <c r="AC53" s="11"/>
      <c r="AD53" s="11"/>
      <c r="AE53" s="11"/>
      <c r="AF53" s="11"/>
      <c r="AG53" s="11"/>
      <c r="AH53" s="11"/>
      <c r="AI53" s="13" t="s">
        <v>68</v>
      </c>
      <c r="AJ53" s="13" t="s">
        <v>27</v>
      </c>
      <c r="AK53" s="13" t="s">
        <v>51</v>
      </c>
      <c r="AL53" s="13" t="s">
        <v>52</v>
      </c>
      <c r="AM53" s="13" t="s">
        <v>53</v>
      </c>
      <c r="AN53" s="13" t="s">
        <v>29</v>
      </c>
      <c r="AO53" s="13" t="s">
        <v>30</v>
      </c>
      <c r="AR53" s="13">
        <v>4.7376699999999996</v>
      </c>
    </row>
    <row r="54" spans="1:53" s="16" customFormat="1" x14ac:dyDescent="0.25">
      <c r="A54" s="14" t="s">
        <v>22</v>
      </c>
      <c r="B54" s="14">
        <v>2.3E-2</v>
      </c>
      <c r="C54" s="14" t="s">
        <v>25</v>
      </c>
      <c r="D54" s="14">
        <v>1</v>
      </c>
      <c r="E54" s="14" t="s">
        <v>65</v>
      </c>
      <c r="F54" s="14">
        <v>33</v>
      </c>
      <c r="G54" s="15">
        <v>25550000602006</v>
      </c>
      <c r="H54" s="15">
        <v>255500006</v>
      </c>
      <c r="I54" s="15">
        <v>25550000612</v>
      </c>
      <c r="J54" s="14" t="s">
        <v>23</v>
      </c>
      <c r="K54" s="14">
        <v>0</v>
      </c>
      <c r="L54" s="34">
        <v>5</v>
      </c>
      <c r="M54" s="34">
        <v>0</v>
      </c>
      <c r="N54" s="34">
        <v>1</v>
      </c>
      <c r="O54" s="34">
        <v>1</v>
      </c>
      <c r="P54" s="34">
        <v>1</v>
      </c>
      <c r="Q54" s="34" t="s">
        <v>747</v>
      </c>
      <c r="R54" s="34">
        <v>4</v>
      </c>
      <c r="S54" s="34">
        <v>2</v>
      </c>
      <c r="T54" s="34">
        <v>4</v>
      </c>
      <c r="U54" s="34" t="s">
        <v>748</v>
      </c>
      <c r="V54" s="34">
        <v>0</v>
      </c>
      <c r="W54" s="14">
        <v>1</v>
      </c>
      <c r="X54" s="14">
        <v>-28.2</v>
      </c>
      <c r="Y54" s="14">
        <v>2026.3952400000001</v>
      </c>
      <c r="Z54" s="14">
        <v>-28.2</v>
      </c>
      <c r="AA54" s="14">
        <v>2026.3952402499999</v>
      </c>
      <c r="AB54" s="14"/>
      <c r="AC54" s="14"/>
      <c r="AD54" s="14"/>
      <c r="AE54" s="14"/>
      <c r="AF54" s="14"/>
      <c r="AG54" s="14"/>
      <c r="AH54" s="14"/>
      <c r="AI54" s="16" t="s">
        <v>69</v>
      </c>
      <c r="AJ54" s="16" t="s">
        <v>27</v>
      </c>
      <c r="AK54" s="16" t="s">
        <v>28</v>
      </c>
      <c r="AL54" s="16" t="s">
        <v>29</v>
      </c>
      <c r="AM54" s="16" t="s">
        <v>30</v>
      </c>
      <c r="AR54" s="16">
        <v>2.6094400000000002</v>
      </c>
    </row>
    <row r="55" spans="1:53" x14ac:dyDescent="0.25">
      <c r="A55" s="1" t="s">
        <v>22</v>
      </c>
      <c r="B55" s="1">
        <v>2.3E-2</v>
      </c>
      <c r="C55" s="1" t="s">
        <v>25</v>
      </c>
      <c r="D55" s="1">
        <v>2</v>
      </c>
      <c r="E55" s="1" t="s">
        <v>65</v>
      </c>
      <c r="F55" s="1">
        <v>33</v>
      </c>
      <c r="G55" s="5">
        <v>292800001001003</v>
      </c>
      <c r="H55" s="5">
        <v>292800001</v>
      </c>
      <c r="I55" s="5">
        <v>29280000112</v>
      </c>
      <c r="J55" s="1" t="s">
        <v>81</v>
      </c>
      <c r="K55" s="1">
        <v>0</v>
      </c>
      <c r="L55" s="31">
        <v>1</v>
      </c>
      <c r="M55" s="31">
        <v>0</v>
      </c>
      <c r="N55" s="31">
        <v>1</v>
      </c>
      <c r="O55" s="31">
        <v>2</v>
      </c>
      <c r="P55" s="31">
        <v>1</v>
      </c>
      <c r="Q55" s="31" t="s">
        <v>749</v>
      </c>
      <c r="R55" s="31">
        <v>4</v>
      </c>
      <c r="S55" s="31">
        <v>1</v>
      </c>
      <c r="T55" s="31">
        <v>2</v>
      </c>
      <c r="U55" s="31" t="s">
        <v>750</v>
      </c>
      <c r="V55" s="31">
        <v>1</v>
      </c>
      <c r="W55" s="1">
        <v>1</v>
      </c>
      <c r="X55" s="1">
        <v>-4.7</v>
      </c>
      <c r="Y55" s="1" t="s">
        <v>66</v>
      </c>
      <c r="Z55" s="1">
        <v>84.1</v>
      </c>
      <c r="AA55" s="1" t="s">
        <v>66</v>
      </c>
      <c r="AB55" s="8"/>
      <c r="AC55" s="8"/>
      <c r="AD55" s="8"/>
      <c r="AE55" s="8"/>
      <c r="AF55" s="8"/>
      <c r="AG55" s="8"/>
      <c r="AH55" s="8"/>
      <c r="AI55" s="2" t="s">
        <v>165</v>
      </c>
      <c r="AJ55" s="2" t="s">
        <v>166</v>
      </c>
      <c r="AR55" s="2">
        <v>5.75359</v>
      </c>
    </row>
    <row r="56" spans="1:53" s="13" customFormat="1" ht="12.6" x14ac:dyDescent="0.25">
      <c r="A56" s="11" t="s">
        <v>22</v>
      </c>
      <c r="B56" s="11">
        <v>2.3E-2</v>
      </c>
      <c r="C56" s="11" t="s">
        <v>25</v>
      </c>
      <c r="D56" s="11">
        <v>2</v>
      </c>
      <c r="E56" s="11" t="s">
        <v>65</v>
      </c>
      <c r="F56" s="11">
        <v>33</v>
      </c>
      <c r="G56" s="12">
        <v>292800001002001</v>
      </c>
      <c r="H56" s="12">
        <v>292800001</v>
      </c>
      <c r="I56" s="12">
        <v>29280000112</v>
      </c>
      <c r="J56" s="11" t="s">
        <v>81</v>
      </c>
      <c r="K56" s="11">
        <v>0</v>
      </c>
      <c r="L56" s="33">
        <v>1</v>
      </c>
      <c r="M56" s="33">
        <v>0</v>
      </c>
      <c r="N56" s="33">
        <v>1</v>
      </c>
      <c r="O56" s="33">
        <v>2</v>
      </c>
      <c r="P56" s="33">
        <v>1</v>
      </c>
      <c r="Q56" s="33" t="s">
        <v>749</v>
      </c>
      <c r="R56" s="33">
        <v>4</v>
      </c>
      <c r="S56" s="33">
        <v>1</v>
      </c>
      <c r="T56" s="33">
        <v>2</v>
      </c>
      <c r="U56" s="33" t="s">
        <v>750</v>
      </c>
      <c r="V56" s="33">
        <v>1</v>
      </c>
      <c r="W56" s="11">
        <v>1</v>
      </c>
      <c r="X56" s="11">
        <v>172.9</v>
      </c>
      <c r="Y56" s="11" t="s">
        <v>66</v>
      </c>
      <c r="Z56" s="11">
        <v>84.1</v>
      </c>
      <c r="AA56" s="11" t="s">
        <v>66</v>
      </c>
      <c r="AB56" s="36"/>
      <c r="AC56" s="36"/>
      <c r="AD56" s="36"/>
      <c r="AE56" s="36"/>
      <c r="AF56" s="36"/>
      <c r="AG56" s="36"/>
      <c r="AH56" s="60"/>
      <c r="AI56" s="13" t="s">
        <v>167</v>
      </c>
      <c r="AJ56" s="13" t="s">
        <v>166</v>
      </c>
      <c r="AR56" s="13">
        <v>5.75359</v>
      </c>
    </row>
    <row r="57" spans="1:53" s="17" customFormat="1" ht="12.6" x14ac:dyDescent="0.25">
      <c r="A57" s="35" t="s">
        <v>22</v>
      </c>
      <c r="B57" s="35">
        <v>2.3E-2</v>
      </c>
      <c r="C57" s="35" t="s">
        <v>25</v>
      </c>
      <c r="D57" s="17">
        <v>1</v>
      </c>
      <c r="E57" s="35" t="s">
        <v>65</v>
      </c>
      <c r="F57" s="17">
        <v>33</v>
      </c>
      <c r="G57" s="68">
        <v>325900002002006</v>
      </c>
      <c r="H57" s="42">
        <v>325900002</v>
      </c>
      <c r="I57" s="42">
        <v>32590000212</v>
      </c>
      <c r="J57" s="35" t="s">
        <v>35</v>
      </c>
      <c r="K57" s="35">
        <v>0</v>
      </c>
      <c r="L57" s="69">
        <v>23</v>
      </c>
      <c r="M57" s="69">
        <v>0</v>
      </c>
      <c r="N57" s="69">
        <v>1</v>
      </c>
      <c r="O57" s="69">
        <v>2</v>
      </c>
      <c r="P57" s="69">
        <v>1</v>
      </c>
      <c r="Q57" s="69" t="s">
        <v>747</v>
      </c>
      <c r="R57" s="69">
        <v>4</v>
      </c>
      <c r="S57" s="69">
        <v>1</v>
      </c>
      <c r="T57" s="69">
        <v>4</v>
      </c>
      <c r="U57" s="69" t="s">
        <v>748</v>
      </c>
      <c r="V57" s="69">
        <v>0</v>
      </c>
      <c r="W57" s="35">
        <v>1</v>
      </c>
      <c r="X57" s="17">
        <v>135.19999999999999</v>
      </c>
      <c r="Y57" s="17">
        <f>120.3816387^2</f>
        <v>14491.738936097338</v>
      </c>
      <c r="Z57" s="17">
        <v>135.19999999999999</v>
      </c>
      <c r="AA57" s="17">
        <f>120.3816387^2</f>
        <v>14491.738936097338</v>
      </c>
      <c r="AB57" s="35">
        <v>44.1999985</v>
      </c>
      <c r="AC57" s="35">
        <v>-11.95</v>
      </c>
      <c r="AD57" s="35">
        <v>109.6499985</v>
      </c>
      <c r="AE57" s="35">
        <v>-28.2</v>
      </c>
      <c r="AF57" s="70">
        <v>135.19999999999999</v>
      </c>
      <c r="AG57" s="35">
        <v>4</v>
      </c>
      <c r="AH57" s="59" t="str">
        <f>CONCATENATE(ROUND(AB57,1)," (no IQR; ",ROUND(AE57,1),", ",ROUND(AF57,1),")")</f>
        <v>44.2 (no IQR; -28.2, 135.2)</v>
      </c>
      <c r="AI57" s="17" t="s">
        <v>760</v>
      </c>
      <c r="AJ57" s="17" t="s">
        <v>758</v>
      </c>
      <c r="AK57" s="17" t="s">
        <v>759</v>
      </c>
      <c r="AR57" s="17">
        <f>LN(23)+1</f>
        <v>4.1354942159291497</v>
      </c>
    </row>
    <row r="58" spans="1:53" s="54" customFormat="1" x14ac:dyDescent="0.25">
      <c r="A58" s="51"/>
      <c r="B58" s="51"/>
      <c r="C58" s="51"/>
      <c r="D58" s="51"/>
      <c r="E58" s="51"/>
      <c r="F58" s="51"/>
      <c r="G58" s="52"/>
      <c r="H58" s="52"/>
      <c r="I58" s="52"/>
      <c r="J58" s="51"/>
      <c r="K58" s="51"/>
      <c r="L58" s="53"/>
      <c r="M58" s="53"/>
      <c r="N58" s="53"/>
      <c r="O58" s="53"/>
      <c r="P58" s="53"/>
      <c r="Q58" s="53"/>
      <c r="R58" s="53"/>
      <c r="S58" s="53"/>
      <c r="T58" s="53"/>
      <c r="U58" s="53"/>
      <c r="V58" s="53"/>
      <c r="W58" s="51"/>
      <c r="X58" s="51"/>
      <c r="Y58" s="51"/>
      <c r="Z58" s="51"/>
      <c r="AA58" s="51"/>
      <c r="AB58" s="51"/>
      <c r="AC58" s="51"/>
      <c r="AD58" s="51"/>
      <c r="AE58" s="51"/>
      <c r="AF58" s="51"/>
      <c r="AG58" s="51"/>
      <c r="AH58" s="51"/>
    </row>
    <row r="59" spans="1:53" s="16" customFormat="1" x14ac:dyDescent="0.25">
      <c r="A59" s="14" t="s">
        <v>22</v>
      </c>
      <c r="B59" s="14">
        <v>2.3E-2</v>
      </c>
      <c r="C59" s="14" t="s">
        <v>25</v>
      </c>
      <c r="D59" s="14">
        <v>1</v>
      </c>
      <c r="E59" s="14" t="s">
        <v>70</v>
      </c>
      <c r="F59" s="14">
        <v>145</v>
      </c>
      <c r="G59" s="15">
        <v>25550000606018</v>
      </c>
      <c r="H59" s="15">
        <v>255500006</v>
      </c>
      <c r="I59" s="15">
        <v>25550000612</v>
      </c>
      <c r="J59" s="14" t="s">
        <v>23</v>
      </c>
      <c r="K59" s="14">
        <v>0</v>
      </c>
      <c r="L59" s="34">
        <v>5</v>
      </c>
      <c r="M59" s="34">
        <v>0</v>
      </c>
      <c r="N59" s="34">
        <v>1</v>
      </c>
      <c r="O59" s="34">
        <v>1</v>
      </c>
      <c r="P59" s="34">
        <v>1</v>
      </c>
      <c r="Q59" s="34" t="s">
        <v>747</v>
      </c>
      <c r="R59" s="34">
        <v>4</v>
      </c>
      <c r="S59" s="34">
        <v>2</v>
      </c>
      <c r="T59" s="34">
        <v>4</v>
      </c>
      <c r="U59" s="34" t="s">
        <v>748</v>
      </c>
      <c r="V59" s="34">
        <v>0</v>
      </c>
      <c r="W59" s="14">
        <v>1</v>
      </c>
      <c r="X59" s="14">
        <v>-15</v>
      </c>
      <c r="Y59" s="14">
        <v>96.4245442</v>
      </c>
      <c r="Z59" s="14">
        <v>-15</v>
      </c>
      <c r="AA59" s="14">
        <v>96.424544159999996</v>
      </c>
      <c r="AB59" s="14"/>
      <c r="AC59" s="14"/>
      <c r="AD59" s="14"/>
      <c r="AE59" s="14"/>
      <c r="AF59" s="14"/>
      <c r="AG59" s="14"/>
      <c r="AH59" s="14"/>
      <c r="AI59" s="16" t="s">
        <v>71</v>
      </c>
      <c r="AJ59" s="16" t="s">
        <v>27</v>
      </c>
      <c r="AK59" s="16" t="s">
        <v>28</v>
      </c>
      <c r="AL59" s="16" t="s">
        <v>29</v>
      </c>
      <c r="AM59" s="16" t="s">
        <v>30</v>
      </c>
      <c r="AR59" s="16">
        <v>2.6094400000000002</v>
      </c>
    </row>
    <row r="60" spans="1:53" s="17" customFormat="1" x14ac:dyDescent="0.25">
      <c r="A60" s="14" t="s">
        <v>22</v>
      </c>
      <c r="B60" s="14">
        <v>2.3E-2</v>
      </c>
      <c r="C60" s="14" t="s">
        <v>25</v>
      </c>
      <c r="D60" s="14">
        <v>1</v>
      </c>
      <c r="E60" s="14" t="s">
        <v>70</v>
      </c>
      <c r="F60" s="14">
        <v>145</v>
      </c>
      <c r="G60" s="15">
        <v>25550001103009</v>
      </c>
      <c r="H60" s="15">
        <v>255500011</v>
      </c>
      <c r="I60" s="15">
        <v>25550001112</v>
      </c>
      <c r="J60" s="14" t="s">
        <v>46</v>
      </c>
      <c r="K60" s="14">
        <v>0</v>
      </c>
      <c r="L60" s="34">
        <v>32</v>
      </c>
      <c r="M60" s="34">
        <v>0</v>
      </c>
      <c r="N60" s="34">
        <v>2</v>
      </c>
      <c r="O60" s="34">
        <v>1</v>
      </c>
      <c r="P60" s="34">
        <v>1</v>
      </c>
      <c r="Q60" s="34" t="s">
        <v>747</v>
      </c>
      <c r="R60" s="34">
        <v>4</v>
      </c>
      <c r="S60" s="34">
        <v>2</v>
      </c>
      <c r="T60" s="34">
        <v>4</v>
      </c>
      <c r="U60" s="34" t="s">
        <v>748</v>
      </c>
      <c r="V60" s="34">
        <v>0</v>
      </c>
      <c r="W60" s="14">
        <v>0</v>
      </c>
      <c r="X60" s="14">
        <v>0.3</v>
      </c>
      <c r="Y60" s="14">
        <v>71.732430300000004</v>
      </c>
      <c r="Z60" s="14">
        <v>0.3</v>
      </c>
      <c r="AA60" s="14">
        <v>71.732430249999993</v>
      </c>
      <c r="AB60" s="14"/>
      <c r="AC60" s="14"/>
      <c r="AD60" s="14"/>
      <c r="AE60" s="14"/>
      <c r="AF60" s="14"/>
      <c r="AG60" s="14"/>
      <c r="AH60" s="14"/>
      <c r="AI60" s="16" t="s">
        <v>72</v>
      </c>
      <c r="AJ60" s="16" t="s">
        <v>27</v>
      </c>
      <c r="AK60" s="16" t="s">
        <v>28</v>
      </c>
      <c r="AL60" s="16" t="s">
        <v>29</v>
      </c>
      <c r="AM60" s="16" t="s">
        <v>48</v>
      </c>
      <c r="AN60" s="16" t="s">
        <v>30</v>
      </c>
      <c r="AO60" s="16"/>
      <c r="AP60" s="16"/>
      <c r="AQ60" s="16"/>
      <c r="AR60" s="16">
        <v>4.0910399999999996</v>
      </c>
      <c r="AS60" s="16"/>
      <c r="AT60" s="16"/>
      <c r="AU60" s="16"/>
      <c r="AV60" s="16"/>
      <c r="AW60" s="16"/>
      <c r="AX60" s="16"/>
      <c r="AY60" s="16"/>
      <c r="AZ60" s="16"/>
      <c r="BA60" s="16"/>
    </row>
    <row r="61" spans="1:53" s="7" customFormat="1" x14ac:dyDescent="0.25">
      <c r="A61" s="1" t="s">
        <v>22</v>
      </c>
      <c r="B61" s="1">
        <v>2.3E-2</v>
      </c>
      <c r="C61" s="1" t="s">
        <v>25</v>
      </c>
      <c r="D61" s="1">
        <v>3</v>
      </c>
      <c r="E61" s="1" t="s">
        <v>70</v>
      </c>
      <c r="F61" s="1">
        <v>145</v>
      </c>
      <c r="G61" s="5">
        <v>302900001005005</v>
      </c>
      <c r="H61" s="5">
        <v>302900001</v>
      </c>
      <c r="I61" s="5">
        <v>30290000112</v>
      </c>
      <c r="J61" s="1" t="s">
        <v>161</v>
      </c>
      <c r="K61" s="1">
        <v>0</v>
      </c>
      <c r="L61" s="31">
        <v>5</v>
      </c>
      <c r="M61" s="31">
        <v>0</v>
      </c>
      <c r="N61" s="31">
        <v>1</v>
      </c>
      <c r="O61" s="31">
        <v>3</v>
      </c>
      <c r="P61" s="31">
        <v>1</v>
      </c>
      <c r="Q61" s="31" t="s">
        <v>749</v>
      </c>
      <c r="R61" s="31">
        <v>1</v>
      </c>
      <c r="S61" s="31">
        <v>1</v>
      </c>
      <c r="T61" s="31">
        <v>4</v>
      </c>
      <c r="U61" s="31" t="s">
        <v>752</v>
      </c>
      <c r="V61" s="31">
        <v>0</v>
      </c>
      <c r="W61" s="1">
        <v>3</v>
      </c>
      <c r="X61" s="1">
        <v>5.8</v>
      </c>
      <c r="Y61" s="1">
        <v>338.89285799999999</v>
      </c>
      <c r="Z61" s="1">
        <v>11.4</v>
      </c>
      <c r="AA61" s="1">
        <v>185.94482454120001</v>
      </c>
      <c r="AB61" s="1"/>
      <c r="AC61" s="1"/>
      <c r="AD61" s="1"/>
      <c r="AE61" s="1"/>
      <c r="AF61" s="1"/>
      <c r="AG61" s="1"/>
      <c r="AH61" s="1"/>
      <c r="AI61" s="2" t="s">
        <v>172</v>
      </c>
      <c r="AJ61" s="2" t="s">
        <v>163</v>
      </c>
      <c r="AK61" s="2"/>
      <c r="AL61" s="2"/>
      <c r="AM61" s="2"/>
      <c r="AN61" s="2"/>
      <c r="AO61" s="2"/>
      <c r="AP61" s="2"/>
      <c r="AQ61" s="2"/>
      <c r="AR61" s="2">
        <v>3.3025899999999999</v>
      </c>
      <c r="AS61" s="2"/>
      <c r="AT61" s="2"/>
      <c r="AU61" s="2"/>
      <c r="AV61" s="2"/>
      <c r="AW61" s="2"/>
      <c r="AX61" s="2"/>
      <c r="AY61" s="2"/>
      <c r="AZ61" s="2"/>
      <c r="BA61" s="2"/>
    </row>
    <row r="62" spans="1:53" s="7" customFormat="1" x14ac:dyDescent="0.25">
      <c r="A62" s="1" t="s">
        <v>22</v>
      </c>
      <c r="B62" s="1">
        <v>2.3E-2</v>
      </c>
      <c r="C62" s="1" t="s">
        <v>25</v>
      </c>
      <c r="D62" s="1">
        <v>3</v>
      </c>
      <c r="E62" s="1" t="s">
        <v>70</v>
      </c>
      <c r="F62" s="1">
        <v>145</v>
      </c>
      <c r="G62" s="5">
        <v>302900001003003</v>
      </c>
      <c r="H62" s="5">
        <v>302900001</v>
      </c>
      <c r="I62" s="5">
        <v>30290000112</v>
      </c>
      <c r="J62" s="1" t="s">
        <v>161</v>
      </c>
      <c r="K62" s="1">
        <v>0</v>
      </c>
      <c r="L62" s="31">
        <v>5</v>
      </c>
      <c r="M62" s="31">
        <v>0</v>
      </c>
      <c r="N62" s="31">
        <v>1</v>
      </c>
      <c r="O62" s="31">
        <v>3</v>
      </c>
      <c r="P62" s="31">
        <v>1</v>
      </c>
      <c r="Q62" s="31" t="s">
        <v>749</v>
      </c>
      <c r="R62" s="31">
        <v>1</v>
      </c>
      <c r="S62" s="31">
        <v>1</v>
      </c>
      <c r="T62" s="31">
        <v>4</v>
      </c>
      <c r="U62" s="31" t="s">
        <v>752</v>
      </c>
      <c r="V62" s="31">
        <v>0</v>
      </c>
      <c r="W62" s="1">
        <v>3</v>
      </c>
      <c r="X62" s="1">
        <v>11.4</v>
      </c>
      <c r="Y62" s="1">
        <v>369.94403799999998</v>
      </c>
      <c r="Z62" s="1">
        <v>11.4</v>
      </c>
      <c r="AA62" s="1">
        <v>185.94482454120001</v>
      </c>
      <c r="AB62" s="1"/>
      <c r="AC62" s="1"/>
      <c r="AD62" s="1"/>
      <c r="AE62" s="1"/>
      <c r="AF62" s="1"/>
      <c r="AG62" s="1"/>
      <c r="AH62" s="1"/>
      <c r="AI62" s="2" t="s">
        <v>170</v>
      </c>
      <c r="AJ62" s="2" t="s">
        <v>163</v>
      </c>
      <c r="AK62" s="2"/>
      <c r="AL62" s="2"/>
      <c r="AM62" s="2"/>
      <c r="AN62" s="2"/>
      <c r="AO62" s="2"/>
      <c r="AP62" s="2"/>
      <c r="AQ62" s="2"/>
      <c r="AR62" s="2">
        <v>3.3025899999999999</v>
      </c>
      <c r="AS62" s="2"/>
      <c r="AT62" s="2"/>
      <c r="AU62" s="2"/>
      <c r="AV62" s="2"/>
      <c r="AW62" s="2"/>
      <c r="AX62" s="2"/>
      <c r="AY62" s="2"/>
      <c r="AZ62" s="2"/>
      <c r="BA62" s="2"/>
    </row>
    <row r="63" spans="1:53" s="18" customFormat="1" ht="12.6" x14ac:dyDescent="0.25">
      <c r="A63" s="11" t="s">
        <v>22</v>
      </c>
      <c r="B63" s="11">
        <v>2.3E-2</v>
      </c>
      <c r="C63" s="11" t="s">
        <v>25</v>
      </c>
      <c r="D63" s="11">
        <v>3</v>
      </c>
      <c r="E63" s="11" t="s">
        <v>70</v>
      </c>
      <c r="F63" s="11">
        <v>145</v>
      </c>
      <c r="G63" s="12">
        <v>302900001004004</v>
      </c>
      <c r="H63" s="12">
        <v>302900001</v>
      </c>
      <c r="I63" s="12">
        <v>30290000112</v>
      </c>
      <c r="J63" s="11" t="s">
        <v>161</v>
      </c>
      <c r="K63" s="11">
        <v>0</v>
      </c>
      <c r="L63" s="33">
        <v>5</v>
      </c>
      <c r="M63" s="33">
        <v>0</v>
      </c>
      <c r="N63" s="33">
        <v>1</v>
      </c>
      <c r="O63" s="33">
        <v>3</v>
      </c>
      <c r="P63" s="33">
        <v>1</v>
      </c>
      <c r="Q63" s="33" t="s">
        <v>749</v>
      </c>
      <c r="R63" s="33">
        <v>1</v>
      </c>
      <c r="S63" s="33">
        <v>1</v>
      </c>
      <c r="T63" s="33">
        <v>4</v>
      </c>
      <c r="U63" s="33" t="s">
        <v>752</v>
      </c>
      <c r="V63" s="33">
        <v>0</v>
      </c>
      <c r="W63" s="11">
        <v>3</v>
      </c>
      <c r="X63" s="11">
        <v>17.899999999999999</v>
      </c>
      <c r="Y63" s="11">
        <v>356.54847000000001</v>
      </c>
      <c r="Z63" s="11">
        <v>11.4</v>
      </c>
      <c r="AA63" s="11">
        <v>185.94482454120001</v>
      </c>
      <c r="AB63" s="1">
        <v>0.3</v>
      </c>
      <c r="AC63" s="1">
        <v>-15</v>
      </c>
      <c r="AD63" s="1">
        <v>11.399999599999999</v>
      </c>
      <c r="AE63" s="1">
        <v>-15</v>
      </c>
      <c r="AF63" s="1">
        <v>11.399999599999999</v>
      </c>
      <c r="AG63" s="1">
        <v>3</v>
      </c>
      <c r="AH63" s="61" t="str">
        <f>CONCATENATE(ROUND(AB63,1)," (no IQR; ",ROUND(AE63,1),", ",ROUND(AF63,1),")")</f>
        <v>0.3 (no IQR; -15, 11.4)</v>
      </c>
      <c r="AI63" s="13" t="s">
        <v>171</v>
      </c>
      <c r="AJ63" s="13" t="s">
        <v>163</v>
      </c>
      <c r="AK63" s="13"/>
      <c r="AL63" s="13"/>
      <c r="AM63" s="13"/>
      <c r="AN63" s="13"/>
      <c r="AO63" s="13"/>
      <c r="AP63" s="13"/>
      <c r="AQ63" s="13"/>
      <c r="AR63" s="13">
        <v>3.3025899999999999</v>
      </c>
      <c r="AS63" s="13"/>
      <c r="AT63" s="13"/>
      <c r="AU63" s="13"/>
      <c r="AV63" s="13"/>
      <c r="AW63" s="13"/>
      <c r="AX63" s="13"/>
      <c r="AY63" s="13"/>
      <c r="AZ63" s="13"/>
      <c r="BA63" s="13"/>
    </row>
    <row r="64" spans="1:53" s="54" customFormat="1" x14ac:dyDescent="0.25">
      <c r="A64" s="51"/>
      <c r="B64" s="51"/>
      <c r="C64" s="51"/>
      <c r="D64" s="51"/>
      <c r="E64" s="51"/>
      <c r="F64" s="51"/>
      <c r="G64" s="52"/>
      <c r="H64" s="52"/>
      <c r="I64" s="52"/>
      <c r="J64" s="51"/>
      <c r="K64" s="51"/>
      <c r="L64" s="53"/>
      <c r="M64" s="53"/>
      <c r="N64" s="53"/>
      <c r="O64" s="53"/>
      <c r="P64" s="53"/>
      <c r="Q64" s="53"/>
      <c r="R64" s="53"/>
      <c r="S64" s="53"/>
      <c r="T64" s="53"/>
      <c r="U64" s="53"/>
      <c r="V64" s="53"/>
      <c r="W64" s="51"/>
      <c r="X64" s="51"/>
      <c r="Y64" s="51"/>
      <c r="Z64" s="51"/>
      <c r="AA64" s="51"/>
      <c r="AB64" s="51"/>
      <c r="AC64" s="51"/>
      <c r="AD64" s="51"/>
      <c r="AE64" s="51"/>
      <c r="AF64" s="51"/>
      <c r="AG64" s="51"/>
      <c r="AH64" s="51"/>
    </row>
    <row r="65" spans="1:53" s="17" customFormat="1" x14ac:dyDescent="0.25">
      <c r="A65" s="14" t="s">
        <v>22</v>
      </c>
      <c r="B65" s="14">
        <v>2.3E-2</v>
      </c>
      <c r="C65" s="14" t="s">
        <v>25</v>
      </c>
      <c r="D65" s="14">
        <v>1</v>
      </c>
      <c r="E65" s="14" t="s">
        <v>73</v>
      </c>
      <c r="F65" s="14">
        <v>129</v>
      </c>
      <c r="G65" s="15">
        <v>25550000507021</v>
      </c>
      <c r="H65" s="15">
        <v>255500005</v>
      </c>
      <c r="I65" s="15">
        <v>25550000512</v>
      </c>
      <c r="J65" s="14" t="s">
        <v>23</v>
      </c>
      <c r="K65" s="14">
        <v>0</v>
      </c>
      <c r="L65" s="34">
        <v>42</v>
      </c>
      <c r="M65" s="34">
        <v>0</v>
      </c>
      <c r="N65" s="34">
        <v>1</v>
      </c>
      <c r="O65" s="34">
        <v>1</v>
      </c>
      <c r="P65" s="34">
        <v>1</v>
      </c>
      <c r="Q65" s="34" t="s">
        <v>747</v>
      </c>
      <c r="R65" s="34">
        <v>4</v>
      </c>
      <c r="S65" s="34">
        <v>2</v>
      </c>
      <c r="T65" s="34">
        <v>4</v>
      </c>
      <c r="U65" s="34" t="s">
        <v>748</v>
      </c>
      <c r="V65" s="34">
        <v>0</v>
      </c>
      <c r="W65" s="14">
        <v>1</v>
      </c>
      <c r="X65" s="14">
        <v>-75.3</v>
      </c>
      <c r="Y65" s="14">
        <v>4085.70248025</v>
      </c>
      <c r="Z65" s="14">
        <v>-75.3</v>
      </c>
      <c r="AA65" s="14">
        <v>4085.70248025</v>
      </c>
      <c r="AB65" s="14"/>
      <c r="AC65" s="14"/>
      <c r="AD65" s="14"/>
      <c r="AE65" s="14"/>
      <c r="AF65" s="14"/>
      <c r="AG65" s="14"/>
      <c r="AH65" s="14"/>
      <c r="AI65" s="16" t="s">
        <v>79</v>
      </c>
      <c r="AJ65" s="16" t="s">
        <v>27</v>
      </c>
      <c r="AK65" s="16" t="s">
        <v>51</v>
      </c>
      <c r="AL65" s="16" t="s">
        <v>52</v>
      </c>
      <c r="AM65" s="16" t="s">
        <v>53</v>
      </c>
      <c r="AN65" s="16" t="s">
        <v>29</v>
      </c>
      <c r="AO65" s="16" t="s">
        <v>30</v>
      </c>
      <c r="AP65" s="16"/>
      <c r="AQ65" s="16"/>
      <c r="AR65" s="16">
        <v>4.7376699999999996</v>
      </c>
      <c r="AS65" s="16"/>
      <c r="AT65" s="16"/>
      <c r="AU65" s="16"/>
      <c r="AV65" s="16"/>
      <c r="AW65" s="16"/>
      <c r="AX65" s="16"/>
      <c r="AY65" s="16"/>
      <c r="AZ65" s="16"/>
      <c r="BA65" s="16"/>
    </row>
    <row r="66" spans="1:53" x14ac:dyDescent="0.25">
      <c r="A66" s="1" t="s">
        <v>22</v>
      </c>
      <c r="B66" s="1">
        <v>2.3E-2</v>
      </c>
      <c r="C66" s="1" t="s">
        <v>25</v>
      </c>
      <c r="D66" s="1">
        <v>2</v>
      </c>
      <c r="E66" s="1" t="s">
        <v>73</v>
      </c>
      <c r="F66" s="1">
        <v>129</v>
      </c>
      <c r="G66" s="5">
        <v>302900001001001</v>
      </c>
      <c r="H66" s="5">
        <v>302900001</v>
      </c>
      <c r="I66" s="5">
        <v>30290000112</v>
      </c>
      <c r="J66" s="1" t="s">
        <v>161</v>
      </c>
      <c r="K66" s="1">
        <v>0</v>
      </c>
      <c r="L66" s="31">
        <v>5</v>
      </c>
      <c r="M66" s="31">
        <v>0</v>
      </c>
      <c r="N66" s="31">
        <v>1</v>
      </c>
      <c r="O66" s="31">
        <v>3</v>
      </c>
      <c r="P66" s="31">
        <v>1</v>
      </c>
      <c r="Q66" s="31" t="s">
        <v>749</v>
      </c>
      <c r="R66" s="31">
        <v>1</v>
      </c>
      <c r="S66" s="31">
        <v>1</v>
      </c>
      <c r="T66" s="31">
        <v>4</v>
      </c>
      <c r="U66" s="31" t="s">
        <v>752</v>
      </c>
      <c r="V66" s="31">
        <v>0</v>
      </c>
      <c r="W66" s="1">
        <v>3</v>
      </c>
      <c r="X66" s="1">
        <v>0.8</v>
      </c>
      <c r="Y66" s="1" t="s">
        <v>66</v>
      </c>
      <c r="Z66" s="1">
        <v>1.4</v>
      </c>
      <c r="AA66" s="1" t="s">
        <v>66</v>
      </c>
      <c r="AB66" s="1"/>
      <c r="AC66" s="1"/>
      <c r="AD66" s="1"/>
      <c r="AE66" s="1"/>
      <c r="AF66" s="1"/>
      <c r="AG66" s="1"/>
      <c r="AH66" s="1"/>
      <c r="AI66" s="2" t="s">
        <v>173</v>
      </c>
      <c r="AJ66" s="2" t="s">
        <v>163</v>
      </c>
      <c r="AR66" s="2">
        <v>3.3025899999999999</v>
      </c>
    </row>
    <row r="67" spans="1:53" s="13" customFormat="1" x14ac:dyDescent="0.25">
      <c r="A67" s="11" t="s">
        <v>22</v>
      </c>
      <c r="B67" s="11">
        <v>2.3E-2</v>
      </c>
      <c r="C67" s="11" t="s">
        <v>25</v>
      </c>
      <c r="D67" s="11">
        <v>2</v>
      </c>
      <c r="E67" s="11" t="s">
        <v>73</v>
      </c>
      <c r="F67" s="11">
        <v>129</v>
      </c>
      <c r="G67" s="12">
        <v>302900001002002</v>
      </c>
      <c r="H67" s="12">
        <v>302900001</v>
      </c>
      <c r="I67" s="12">
        <v>30290000112</v>
      </c>
      <c r="J67" s="11" t="s">
        <v>161</v>
      </c>
      <c r="K67" s="11">
        <v>0</v>
      </c>
      <c r="L67" s="33">
        <v>5</v>
      </c>
      <c r="M67" s="33">
        <v>0</v>
      </c>
      <c r="N67" s="33">
        <v>1</v>
      </c>
      <c r="O67" s="33">
        <v>3</v>
      </c>
      <c r="P67" s="33">
        <v>1</v>
      </c>
      <c r="Q67" s="33" t="s">
        <v>749</v>
      </c>
      <c r="R67" s="33">
        <v>1</v>
      </c>
      <c r="S67" s="33">
        <v>1</v>
      </c>
      <c r="T67" s="33">
        <v>4</v>
      </c>
      <c r="U67" s="33" t="s">
        <v>752</v>
      </c>
      <c r="V67" s="33">
        <v>0</v>
      </c>
      <c r="W67" s="11">
        <v>3</v>
      </c>
      <c r="X67" s="11">
        <v>2</v>
      </c>
      <c r="Y67" s="11" t="s">
        <v>66</v>
      </c>
      <c r="Z67" s="11">
        <v>1.4</v>
      </c>
      <c r="AA67" s="11" t="s">
        <v>66</v>
      </c>
      <c r="AB67" s="11"/>
      <c r="AC67" s="11"/>
      <c r="AD67" s="11"/>
      <c r="AE67" s="11"/>
      <c r="AF67" s="11"/>
      <c r="AG67" s="11"/>
      <c r="AH67" s="11"/>
      <c r="AI67" s="13" t="s">
        <v>174</v>
      </c>
      <c r="AJ67" s="13" t="s">
        <v>163</v>
      </c>
      <c r="AR67" s="13">
        <v>3.3025899999999999</v>
      </c>
    </row>
    <row r="68" spans="1:53" x14ac:dyDescent="0.25">
      <c r="A68" s="1" t="s">
        <v>22</v>
      </c>
      <c r="B68" s="1">
        <v>2.3E-2</v>
      </c>
      <c r="C68" s="1" t="s">
        <v>25</v>
      </c>
      <c r="D68" s="1">
        <v>3</v>
      </c>
      <c r="E68" s="1" t="s">
        <v>73</v>
      </c>
      <c r="F68" s="1">
        <v>129</v>
      </c>
      <c r="G68" s="5">
        <v>303100001001002</v>
      </c>
      <c r="H68" s="5">
        <v>303100001</v>
      </c>
      <c r="I68" s="5">
        <v>30310000113</v>
      </c>
      <c r="J68" s="1" t="s">
        <v>175</v>
      </c>
      <c r="K68" s="1">
        <v>0</v>
      </c>
      <c r="L68" s="31">
        <v>14</v>
      </c>
      <c r="M68" s="31">
        <v>0</v>
      </c>
      <c r="N68" s="31">
        <v>2</v>
      </c>
      <c r="O68" s="31">
        <v>2</v>
      </c>
      <c r="P68" s="31">
        <v>1</v>
      </c>
      <c r="Q68" s="31" t="s">
        <v>753</v>
      </c>
      <c r="R68" s="31">
        <v>1</v>
      </c>
      <c r="S68" s="31">
        <v>1</v>
      </c>
      <c r="T68" s="31">
        <v>2</v>
      </c>
      <c r="U68" s="31" t="s">
        <v>754</v>
      </c>
      <c r="V68" s="31">
        <v>0</v>
      </c>
      <c r="W68" s="1">
        <v>1</v>
      </c>
      <c r="X68" s="1">
        <v>-27.4</v>
      </c>
      <c r="Y68" s="1" t="s">
        <v>66</v>
      </c>
      <c r="Z68" s="1">
        <v>3</v>
      </c>
      <c r="AA68" s="1" t="s">
        <v>66</v>
      </c>
      <c r="AB68" s="1"/>
      <c r="AC68" s="1"/>
      <c r="AD68" s="1"/>
      <c r="AE68" s="1"/>
      <c r="AF68" s="1"/>
      <c r="AG68" s="1"/>
      <c r="AH68" s="1"/>
      <c r="AI68" s="2" t="s">
        <v>176</v>
      </c>
      <c r="AJ68" s="2" t="s">
        <v>177</v>
      </c>
      <c r="AK68" s="2" t="s">
        <v>178</v>
      </c>
      <c r="AL68" s="2" t="s">
        <v>179</v>
      </c>
      <c r="AM68" s="2" t="s">
        <v>180</v>
      </c>
      <c r="AR68" s="2">
        <v>4.4657400000000003</v>
      </c>
    </row>
    <row r="69" spans="1:53" x14ac:dyDescent="0.25">
      <c r="A69" s="1" t="s">
        <v>22</v>
      </c>
      <c r="B69" s="1">
        <v>2.3E-2</v>
      </c>
      <c r="C69" s="1" t="s">
        <v>25</v>
      </c>
      <c r="D69" s="1">
        <v>3</v>
      </c>
      <c r="E69" s="1" t="s">
        <v>73</v>
      </c>
      <c r="F69" s="1">
        <v>129</v>
      </c>
      <c r="G69" s="5">
        <v>303100001003014</v>
      </c>
      <c r="H69" s="5">
        <v>303100001</v>
      </c>
      <c r="I69" s="5">
        <v>30310000113</v>
      </c>
      <c r="J69" s="1" t="s">
        <v>175</v>
      </c>
      <c r="K69" s="1">
        <v>0</v>
      </c>
      <c r="L69" s="31">
        <v>14</v>
      </c>
      <c r="M69" s="31">
        <v>0</v>
      </c>
      <c r="N69" s="31">
        <v>2</v>
      </c>
      <c r="O69" s="31">
        <v>2</v>
      </c>
      <c r="P69" s="31">
        <v>1</v>
      </c>
      <c r="Q69" s="31" t="s">
        <v>753</v>
      </c>
      <c r="R69" s="31">
        <v>1</v>
      </c>
      <c r="S69" s="31">
        <v>1</v>
      </c>
      <c r="T69" s="31">
        <v>2</v>
      </c>
      <c r="U69" s="31" t="s">
        <v>754</v>
      </c>
      <c r="V69" s="31">
        <v>0</v>
      </c>
      <c r="W69" s="1">
        <v>1</v>
      </c>
      <c r="X69" s="1">
        <v>3</v>
      </c>
      <c r="Y69" s="1" t="s">
        <v>66</v>
      </c>
      <c r="Z69" s="1">
        <v>3</v>
      </c>
      <c r="AA69" s="1" t="s">
        <v>66</v>
      </c>
      <c r="AB69" s="1"/>
      <c r="AC69" s="1"/>
      <c r="AD69" s="1"/>
      <c r="AE69" s="1"/>
      <c r="AF69" s="1"/>
      <c r="AG69" s="1"/>
      <c r="AH69" s="1"/>
      <c r="AI69" s="2" t="s">
        <v>182</v>
      </c>
      <c r="AJ69" s="2" t="s">
        <v>177</v>
      </c>
      <c r="AK69" s="2" t="s">
        <v>178</v>
      </c>
      <c r="AL69" s="2" t="s">
        <v>179</v>
      </c>
      <c r="AM69" s="2" t="s">
        <v>180</v>
      </c>
      <c r="AR69" s="2">
        <v>4.4657400000000003</v>
      </c>
    </row>
    <row r="70" spans="1:53" s="13" customFormat="1" ht="12.6" x14ac:dyDescent="0.25">
      <c r="A70" s="11" t="s">
        <v>22</v>
      </c>
      <c r="B70" s="11">
        <v>2.3E-2</v>
      </c>
      <c r="C70" s="11" t="s">
        <v>25</v>
      </c>
      <c r="D70" s="11">
        <v>3</v>
      </c>
      <c r="E70" s="11" t="s">
        <v>73</v>
      </c>
      <c r="F70" s="11">
        <v>129</v>
      </c>
      <c r="G70" s="12">
        <v>303100001002008</v>
      </c>
      <c r="H70" s="12">
        <v>303100001</v>
      </c>
      <c r="I70" s="12">
        <v>30310000113</v>
      </c>
      <c r="J70" s="11" t="s">
        <v>175</v>
      </c>
      <c r="K70" s="11">
        <v>0</v>
      </c>
      <c r="L70" s="33">
        <v>14</v>
      </c>
      <c r="M70" s="33">
        <v>0</v>
      </c>
      <c r="N70" s="33">
        <v>2</v>
      </c>
      <c r="O70" s="33">
        <v>2</v>
      </c>
      <c r="P70" s="33">
        <v>1</v>
      </c>
      <c r="Q70" s="33" t="s">
        <v>753</v>
      </c>
      <c r="R70" s="33">
        <v>1</v>
      </c>
      <c r="S70" s="33">
        <v>1</v>
      </c>
      <c r="T70" s="33">
        <v>2</v>
      </c>
      <c r="U70" s="33" t="s">
        <v>754</v>
      </c>
      <c r="V70" s="33">
        <v>0</v>
      </c>
      <c r="W70" s="11">
        <v>1</v>
      </c>
      <c r="X70" s="11">
        <v>22.9</v>
      </c>
      <c r="Y70" s="11" t="s">
        <v>66</v>
      </c>
      <c r="Z70" s="11">
        <v>3</v>
      </c>
      <c r="AA70" s="11" t="s">
        <v>66</v>
      </c>
      <c r="AB70" s="1">
        <v>1.4</v>
      </c>
      <c r="AC70" s="1">
        <v>-75.3</v>
      </c>
      <c r="AD70" s="1">
        <v>3</v>
      </c>
      <c r="AE70" s="1">
        <v>-75.3</v>
      </c>
      <c r="AF70" s="1">
        <v>3</v>
      </c>
      <c r="AG70" s="1">
        <v>3</v>
      </c>
      <c r="AH70" s="61" t="str">
        <f>CONCATENATE(ROUND(AB70,1)," (no IQR; ",ROUND(AE70,1),", ",ROUND(AF70,1),")")</f>
        <v>1.4 (no IQR; -75.3, 3)</v>
      </c>
      <c r="AI70" s="13" t="s">
        <v>181</v>
      </c>
      <c r="AJ70" s="13" t="s">
        <v>177</v>
      </c>
      <c r="AK70" s="13" t="s">
        <v>178</v>
      </c>
      <c r="AL70" s="13" t="s">
        <v>179</v>
      </c>
      <c r="AM70" s="13" t="s">
        <v>180</v>
      </c>
      <c r="AR70" s="13">
        <v>4.4657400000000003</v>
      </c>
    </row>
    <row r="71" spans="1:53" s="54" customFormat="1" x14ac:dyDescent="0.25">
      <c r="A71" s="51"/>
      <c r="B71" s="51"/>
      <c r="C71" s="51"/>
      <c r="D71" s="51"/>
      <c r="E71" s="51"/>
      <c r="F71" s="51"/>
      <c r="G71" s="52"/>
      <c r="H71" s="52"/>
      <c r="I71" s="52"/>
      <c r="J71" s="51"/>
      <c r="K71" s="51"/>
      <c r="L71" s="53"/>
      <c r="M71" s="53"/>
      <c r="N71" s="53"/>
      <c r="O71" s="53"/>
      <c r="P71" s="53"/>
      <c r="Q71" s="53"/>
      <c r="R71" s="53"/>
      <c r="S71" s="53"/>
      <c r="T71" s="53"/>
      <c r="U71" s="53"/>
      <c r="V71" s="53"/>
      <c r="W71" s="51"/>
      <c r="X71" s="51"/>
      <c r="Y71" s="51"/>
      <c r="Z71" s="51"/>
      <c r="AA71" s="51"/>
      <c r="AB71" s="51"/>
      <c r="AC71" s="51"/>
      <c r="AD71" s="51"/>
      <c r="AE71" s="51"/>
      <c r="AF71" s="51"/>
      <c r="AG71" s="51"/>
      <c r="AH71" s="51"/>
    </row>
    <row r="72" spans="1:53" s="16" customFormat="1" x14ac:dyDescent="0.25">
      <c r="A72" s="14" t="s">
        <v>38</v>
      </c>
      <c r="B72" s="14">
        <v>2.5999999999999999E-2</v>
      </c>
      <c r="C72" s="14" t="s">
        <v>41</v>
      </c>
      <c r="D72" s="14">
        <v>1</v>
      </c>
      <c r="E72" s="14" t="s">
        <v>40</v>
      </c>
      <c r="F72" s="14">
        <v>113</v>
      </c>
      <c r="G72" s="15">
        <v>25550000107021</v>
      </c>
      <c r="H72" s="15">
        <v>255500001</v>
      </c>
      <c r="I72" s="15">
        <v>25550000112</v>
      </c>
      <c r="J72" s="14" t="s">
        <v>39</v>
      </c>
      <c r="K72" s="14">
        <v>0</v>
      </c>
      <c r="L72" s="34">
        <v>28</v>
      </c>
      <c r="M72" s="34">
        <v>0</v>
      </c>
      <c r="N72" s="34">
        <v>1</v>
      </c>
      <c r="O72" s="34">
        <v>1</v>
      </c>
      <c r="P72" s="34">
        <v>1</v>
      </c>
      <c r="Q72" s="34" t="s">
        <v>747</v>
      </c>
      <c r="R72" s="34">
        <v>4</v>
      </c>
      <c r="S72" s="34">
        <v>2</v>
      </c>
      <c r="T72" s="34">
        <v>4</v>
      </c>
      <c r="U72" s="34" t="s">
        <v>748</v>
      </c>
      <c r="V72" s="34">
        <v>0</v>
      </c>
      <c r="W72" s="14">
        <v>1</v>
      </c>
      <c r="X72" s="14">
        <v>78.7</v>
      </c>
      <c r="Y72" s="14">
        <v>14.9042324</v>
      </c>
      <c r="Z72" s="14">
        <v>78.7</v>
      </c>
      <c r="AA72" s="14">
        <v>14.90423236</v>
      </c>
      <c r="AB72" s="14"/>
      <c r="AC72" s="14"/>
      <c r="AD72" s="14"/>
      <c r="AE72" s="14"/>
      <c r="AF72" s="14"/>
      <c r="AG72" s="14"/>
      <c r="AH72" s="14"/>
      <c r="AI72" s="16" t="s">
        <v>42</v>
      </c>
      <c r="AJ72" s="16" t="s">
        <v>27</v>
      </c>
      <c r="AK72" s="16" t="s">
        <v>28</v>
      </c>
      <c r="AL72" s="16" t="s">
        <v>29</v>
      </c>
      <c r="AM72" s="16" t="s">
        <v>43</v>
      </c>
      <c r="AN72" s="16" t="s">
        <v>30</v>
      </c>
      <c r="AO72" s="16" t="s">
        <v>44</v>
      </c>
      <c r="AR72" s="16">
        <v>4.2188800000000004</v>
      </c>
    </row>
    <row r="73" spans="1:53" s="16" customFormat="1" ht="12.6" x14ac:dyDescent="0.25">
      <c r="A73" s="14" t="s">
        <v>38</v>
      </c>
      <c r="B73" s="14">
        <v>2.5999999999999999E-2</v>
      </c>
      <c r="C73" s="14" t="s">
        <v>41</v>
      </c>
      <c r="D73" s="14">
        <v>1</v>
      </c>
      <c r="E73" s="14" t="s">
        <v>40</v>
      </c>
      <c r="F73" s="14">
        <v>113</v>
      </c>
      <c r="G73" s="15">
        <v>25550000207021</v>
      </c>
      <c r="H73" s="15">
        <v>255500002</v>
      </c>
      <c r="I73" s="15">
        <v>25550000212</v>
      </c>
      <c r="J73" s="14" t="s">
        <v>39</v>
      </c>
      <c r="K73" s="14">
        <v>0</v>
      </c>
      <c r="L73" s="34">
        <v>11</v>
      </c>
      <c r="M73" s="34">
        <v>0</v>
      </c>
      <c r="N73" s="34">
        <v>2</v>
      </c>
      <c r="O73" s="34">
        <v>1</v>
      </c>
      <c r="P73" s="34">
        <v>1</v>
      </c>
      <c r="Q73" s="34" t="s">
        <v>747</v>
      </c>
      <c r="R73" s="34">
        <v>4</v>
      </c>
      <c r="S73" s="34">
        <v>2</v>
      </c>
      <c r="T73" s="34">
        <v>4</v>
      </c>
      <c r="U73" s="34" t="s">
        <v>748</v>
      </c>
      <c r="V73" s="34">
        <v>1</v>
      </c>
      <c r="W73" s="14">
        <v>0</v>
      </c>
      <c r="X73" s="14">
        <v>96.7</v>
      </c>
      <c r="Y73" s="14">
        <v>4.8356009999999996</v>
      </c>
      <c r="Z73" s="14">
        <v>96.7</v>
      </c>
      <c r="AA73" s="14">
        <v>4.8356009999999996</v>
      </c>
      <c r="AB73" s="1">
        <v>87.7</v>
      </c>
      <c r="AC73" s="1">
        <v>78.7</v>
      </c>
      <c r="AD73" s="1">
        <v>96.7</v>
      </c>
      <c r="AE73" s="1">
        <v>78.7</v>
      </c>
      <c r="AF73" s="1">
        <v>96.7</v>
      </c>
      <c r="AG73" s="1">
        <v>2</v>
      </c>
      <c r="AH73" s="61" t="str">
        <f>CONCATENATE(ROUND(AB73,1)," (no IQR; ",ROUND(AE73,1),", ",ROUND(AF73,1),")")</f>
        <v>87.7 (no IQR; 78.7, 96.7)</v>
      </c>
      <c r="AI73" s="16" t="s">
        <v>42</v>
      </c>
      <c r="AJ73" s="16" t="s">
        <v>27</v>
      </c>
      <c r="AK73" s="16" t="s">
        <v>28</v>
      </c>
      <c r="AL73" s="16" t="s">
        <v>29</v>
      </c>
      <c r="AM73" s="16" t="s">
        <v>43</v>
      </c>
      <c r="AN73" s="16" t="s">
        <v>30</v>
      </c>
      <c r="AO73" s="16" t="s">
        <v>44</v>
      </c>
      <c r="AR73" s="16">
        <v>3.1972200000000002</v>
      </c>
    </row>
    <row r="74" spans="1:53" s="46" customFormat="1" x14ac:dyDescent="0.25">
      <c r="A74" s="43"/>
      <c r="B74" s="43"/>
      <c r="C74" s="43"/>
      <c r="D74" s="43"/>
      <c r="E74" s="43"/>
      <c r="F74" s="43"/>
      <c r="G74" s="44"/>
      <c r="H74" s="44"/>
      <c r="I74" s="44"/>
      <c r="J74" s="43"/>
      <c r="K74" s="43"/>
      <c r="L74" s="45"/>
      <c r="M74" s="45"/>
      <c r="N74" s="45"/>
      <c r="O74" s="45"/>
      <c r="P74" s="45"/>
      <c r="Q74" s="45"/>
      <c r="R74" s="45"/>
      <c r="S74" s="45"/>
      <c r="T74" s="45"/>
      <c r="U74" s="45"/>
      <c r="V74" s="45"/>
      <c r="W74" s="43"/>
      <c r="X74" s="43"/>
      <c r="Y74" s="43"/>
      <c r="Z74" s="43"/>
      <c r="AA74" s="43"/>
      <c r="AB74" s="43"/>
      <c r="AC74" s="43"/>
      <c r="AD74" s="43"/>
      <c r="AE74" s="43"/>
      <c r="AF74" s="43"/>
      <c r="AG74" s="43"/>
      <c r="AH74" s="43"/>
    </row>
    <row r="75" spans="1:53" x14ac:dyDescent="0.25">
      <c r="A75" s="1" t="s">
        <v>38</v>
      </c>
      <c r="B75" s="1">
        <v>2.5999999999999999E-2</v>
      </c>
      <c r="C75" s="1" t="s">
        <v>41</v>
      </c>
      <c r="D75" s="1">
        <v>4</v>
      </c>
      <c r="E75" s="1" t="s">
        <v>49</v>
      </c>
      <c r="F75" s="1">
        <v>49</v>
      </c>
      <c r="G75" s="5">
        <v>25550000101003</v>
      </c>
      <c r="H75" s="5">
        <v>255500001</v>
      </c>
      <c r="I75" s="5">
        <v>25550000112</v>
      </c>
      <c r="J75" s="1" t="s">
        <v>39</v>
      </c>
      <c r="K75" s="1">
        <v>0</v>
      </c>
      <c r="L75" s="31">
        <v>28</v>
      </c>
      <c r="M75" s="31">
        <v>0</v>
      </c>
      <c r="N75" s="31">
        <v>1</v>
      </c>
      <c r="O75" s="31">
        <v>1</v>
      </c>
      <c r="P75" s="31">
        <v>1</v>
      </c>
      <c r="Q75" s="31" t="s">
        <v>747</v>
      </c>
      <c r="R75" s="31">
        <v>4</v>
      </c>
      <c r="S75" s="31">
        <v>2</v>
      </c>
      <c r="T75" s="31">
        <v>4</v>
      </c>
      <c r="U75" s="31" t="s">
        <v>748</v>
      </c>
      <c r="V75" s="31">
        <v>0</v>
      </c>
      <c r="W75" s="1">
        <v>1</v>
      </c>
      <c r="X75" s="1">
        <v>46.3</v>
      </c>
      <c r="Y75" s="1">
        <v>15.1635475</v>
      </c>
      <c r="Z75" s="1">
        <v>65.95</v>
      </c>
      <c r="AA75" s="1">
        <v>13.171118115500001</v>
      </c>
      <c r="AB75" s="1"/>
      <c r="AC75" s="1"/>
      <c r="AD75" s="1"/>
      <c r="AE75" s="1"/>
      <c r="AF75" s="1"/>
      <c r="AG75" s="1"/>
      <c r="AH75" s="1"/>
      <c r="AI75" s="2" t="s">
        <v>54</v>
      </c>
      <c r="AJ75" s="2" t="s">
        <v>27</v>
      </c>
      <c r="AK75" s="2" t="s">
        <v>28</v>
      </c>
      <c r="AL75" s="2" t="s">
        <v>29</v>
      </c>
      <c r="AM75" s="2" t="s">
        <v>43</v>
      </c>
      <c r="AN75" s="2" t="s">
        <v>30</v>
      </c>
      <c r="AO75" s="2" t="s">
        <v>44</v>
      </c>
      <c r="AR75" s="2">
        <v>4.2188800000000004</v>
      </c>
    </row>
    <row r="76" spans="1:53" x14ac:dyDescent="0.25">
      <c r="A76" s="1" t="s">
        <v>38</v>
      </c>
      <c r="B76" s="1">
        <v>2.5999999999999999E-2</v>
      </c>
      <c r="C76" s="1" t="s">
        <v>41</v>
      </c>
      <c r="D76" s="1">
        <v>4</v>
      </c>
      <c r="E76" s="1" t="s">
        <v>49</v>
      </c>
      <c r="F76" s="1">
        <v>49</v>
      </c>
      <c r="G76" s="5">
        <v>25550000110030</v>
      </c>
      <c r="H76" s="5">
        <v>255500001</v>
      </c>
      <c r="I76" s="5">
        <v>25550000112</v>
      </c>
      <c r="J76" s="1" t="s">
        <v>39</v>
      </c>
      <c r="K76" s="1">
        <v>0</v>
      </c>
      <c r="L76" s="31">
        <v>28</v>
      </c>
      <c r="M76" s="31">
        <v>0</v>
      </c>
      <c r="N76" s="31">
        <v>1</v>
      </c>
      <c r="O76" s="31">
        <v>1</v>
      </c>
      <c r="P76" s="31">
        <v>1</v>
      </c>
      <c r="Q76" s="31" t="s">
        <v>747</v>
      </c>
      <c r="R76" s="31">
        <v>4</v>
      </c>
      <c r="S76" s="31">
        <v>2</v>
      </c>
      <c r="T76" s="31">
        <v>4</v>
      </c>
      <c r="U76" s="31" t="s">
        <v>748</v>
      </c>
      <c r="V76" s="31">
        <v>0</v>
      </c>
      <c r="W76" s="1">
        <v>1</v>
      </c>
      <c r="X76" s="1">
        <v>60.9</v>
      </c>
      <c r="Y76" s="1">
        <v>59.630519499999998</v>
      </c>
      <c r="Z76" s="1">
        <v>65.95</v>
      </c>
      <c r="AA76" s="1">
        <v>13.171118115500001</v>
      </c>
      <c r="AB76" s="1"/>
      <c r="AC76" s="1"/>
      <c r="AD76" s="1"/>
      <c r="AE76" s="1"/>
      <c r="AF76" s="1"/>
      <c r="AG76" s="1"/>
      <c r="AH76" s="1"/>
      <c r="AI76" s="2" t="s">
        <v>57</v>
      </c>
      <c r="AJ76" s="2" t="s">
        <v>27</v>
      </c>
      <c r="AK76" s="2" t="s">
        <v>28</v>
      </c>
      <c r="AL76" s="2" t="s">
        <v>29</v>
      </c>
      <c r="AM76" s="2" t="s">
        <v>43</v>
      </c>
      <c r="AN76" s="2" t="s">
        <v>30</v>
      </c>
      <c r="AO76" s="2" t="s">
        <v>44</v>
      </c>
      <c r="AR76" s="2">
        <v>4.2188800000000004</v>
      </c>
    </row>
    <row r="77" spans="1:53" x14ac:dyDescent="0.25">
      <c r="A77" s="1" t="s">
        <v>38</v>
      </c>
      <c r="B77" s="1">
        <v>2.5999999999999999E-2</v>
      </c>
      <c r="C77" s="1" t="s">
        <v>41</v>
      </c>
      <c r="D77" s="1">
        <v>4</v>
      </c>
      <c r="E77" s="1" t="s">
        <v>49</v>
      </c>
      <c r="F77" s="1">
        <v>49</v>
      </c>
      <c r="G77" s="5">
        <v>25550000106018</v>
      </c>
      <c r="H77" s="5">
        <v>255500001</v>
      </c>
      <c r="I77" s="5">
        <v>25550000112</v>
      </c>
      <c r="J77" s="1" t="s">
        <v>39</v>
      </c>
      <c r="K77" s="1">
        <v>0</v>
      </c>
      <c r="L77" s="31">
        <v>28</v>
      </c>
      <c r="M77" s="31">
        <v>0</v>
      </c>
      <c r="N77" s="31">
        <v>1</v>
      </c>
      <c r="O77" s="31">
        <v>1</v>
      </c>
      <c r="P77" s="31">
        <v>1</v>
      </c>
      <c r="Q77" s="31" t="s">
        <v>747</v>
      </c>
      <c r="R77" s="31">
        <v>4</v>
      </c>
      <c r="S77" s="31">
        <v>2</v>
      </c>
      <c r="T77" s="31">
        <v>4</v>
      </c>
      <c r="U77" s="31" t="s">
        <v>748</v>
      </c>
      <c r="V77" s="31">
        <v>0</v>
      </c>
      <c r="W77" s="1">
        <v>1</v>
      </c>
      <c r="X77" s="1">
        <v>71</v>
      </c>
      <c r="Y77" s="1">
        <v>52.749113100000002</v>
      </c>
      <c r="Z77" s="1">
        <v>65.95</v>
      </c>
      <c r="AA77" s="1">
        <v>13.171118115500001</v>
      </c>
      <c r="AB77" s="1"/>
      <c r="AC77" s="1"/>
      <c r="AD77" s="1"/>
      <c r="AE77" s="1"/>
      <c r="AF77" s="1"/>
      <c r="AG77" s="1"/>
      <c r="AH77" s="1"/>
      <c r="AI77" s="2" t="s">
        <v>56</v>
      </c>
      <c r="AJ77" s="2" t="s">
        <v>27</v>
      </c>
      <c r="AK77" s="2" t="s">
        <v>28</v>
      </c>
      <c r="AL77" s="2" t="s">
        <v>29</v>
      </c>
      <c r="AM77" s="2" t="s">
        <v>43</v>
      </c>
      <c r="AN77" s="2" t="s">
        <v>30</v>
      </c>
      <c r="AO77" s="2" t="s">
        <v>44</v>
      </c>
      <c r="AR77" s="2">
        <v>4.2188800000000004</v>
      </c>
    </row>
    <row r="78" spans="1:53" s="13" customFormat="1" x14ac:dyDescent="0.25">
      <c r="A78" s="11" t="s">
        <v>38</v>
      </c>
      <c r="B78" s="11">
        <v>2.5999999999999999E-2</v>
      </c>
      <c r="C78" s="11" t="s">
        <v>41</v>
      </c>
      <c r="D78" s="11">
        <v>4</v>
      </c>
      <c r="E78" s="11" t="s">
        <v>49</v>
      </c>
      <c r="F78" s="11">
        <v>49</v>
      </c>
      <c r="G78" s="12">
        <v>25550000102006</v>
      </c>
      <c r="H78" s="12">
        <v>255500001</v>
      </c>
      <c r="I78" s="12">
        <v>25550000112</v>
      </c>
      <c r="J78" s="11" t="s">
        <v>39</v>
      </c>
      <c r="K78" s="11">
        <v>0</v>
      </c>
      <c r="L78" s="33">
        <v>28</v>
      </c>
      <c r="M78" s="33">
        <v>0</v>
      </c>
      <c r="N78" s="33">
        <v>1</v>
      </c>
      <c r="O78" s="33">
        <v>1</v>
      </c>
      <c r="P78" s="33">
        <v>1</v>
      </c>
      <c r="Q78" s="33" t="s">
        <v>747</v>
      </c>
      <c r="R78" s="33">
        <v>4</v>
      </c>
      <c r="S78" s="33">
        <v>2</v>
      </c>
      <c r="T78" s="33">
        <v>4</v>
      </c>
      <c r="U78" s="33" t="s">
        <v>748</v>
      </c>
      <c r="V78" s="33">
        <v>0</v>
      </c>
      <c r="W78" s="11">
        <v>1</v>
      </c>
      <c r="X78" s="11">
        <v>91.4</v>
      </c>
      <c r="Y78" s="11">
        <v>6.61672729</v>
      </c>
      <c r="Z78" s="11">
        <v>65.95</v>
      </c>
      <c r="AA78" s="11">
        <v>13.171118115500001</v>
      </c>
      <c r="AB78" s="11"/>
      <c r="AC78" s="11"/>
      <c r="AD78" s="11"/>
      <c r="AE78" s="11"/>
      <c r="AF78" s="11"/>
      <c r="AG78" s="11"/>
      <c r="AH78" s="11"/>
      <c r="AI78" s="13" t="s">
        <v>55</v>
      </c>
      <c r="AJ78" s="13" t="s">
        <v>27</v>
      </c>
      <c r="AK78" s="13" t="s">
        <v>28</v>
      </c>
      <c r="AL78" s="13" t="s">
        <v>29</v>
      </c>
      <c r="AM78" s="13" t="s">
        <v>43</v>
      </c>
      <c r="AN78" s="13" t="s">
        <v>30</v>
      </c>
      <c r="AO78" s="13" t="s">
        <v>44</v>
      </c>
      <c r="AR78" s="13">
        <v>4.2188800000000004</v>
      </c>
    </row>
    <row r="79" spans="1:53" x14ac:dyDescent="0.25">
      <c r="A79" s="1" t="s">
        <v>38</v>
      </c>
      <c r="B79" s="1">
        <v>2.5999999999999999E-2</v>
      </c>
      <c r="C79" s="1" t="s">
        <v>41</v>
      </c>
      <c r="D79" s="1">
        <v>3</v>
      </c>
      <c r="E79" s="1" t="s">
        <v>49</v>
      </c>
      <c r="F79" s="1">
        <v>49</v>
      </c>
      <c r="G79" s="5">
        <v>25550000206018</v>
      </c>
      <c r="H79" s="5">
        <v>255500002</v>
      </c>
      <c r="I79" s="5">
        <v>25550000212</v>
      </c>
      <c r="J79" s="1" t="s">
        <v>39</v>
      </c>
      <c r="K79" s="1">
        <v>0</v>
      </c>
      <c r="L79" s="31">
        <v>11</v>
      </c>
      <c r="M79" s="31">
        <v>0</v>
      </c>
      <c r="N79" s="31">
        <v>2</v>
      </c>
      <c r="O79" s="31">
        <v>1</v>
      </c>
      <c r="P79" s="31">
        <v>1</v>
      </c>
      <c r="Q79" s="31" t="s">
        <v>747</v>
      </c>
      <c r="R79" s="31">
        <v>4</v>
      </c>
      <c r="S79" s="31">
        <v>2</v>
      </c>
      <c r="T79" s="31">
        <v>4</v>
      </c>
      <c r="U79" s="31" t="s">
        <v>748</v>
      </c>
      <c r="V79" s="31">
        <v>1</v>
      </c>
      <c r="W79" s="1">
        <v>0</v>
      </c>
      <c r="X79" s="1">
        <v>85.7</v>
      </c>
      <c r="Y79" s="1">
        <v>621.98890300000005</v>
      </c>
      <c r="Z79" s="1">
        <v>89.6</v>
      </c>
      <c r="AA79" s="1">
        <v>262.68738334519998</v>
      </c>
      <c r="AB79" s="1"/>
      <c r="AC79" s="1"/>
      <c r="AD79" s="1"/>
      <c r="AE79" s="1"/>
      <c r="AF79" s="1"/>
      <c r="AG79" s="1"/>
      <c r="AH79" s="1"/>
      <c r="AI79" s="2" t="s">
        <v>56</v>
      </c>
      <c r="AJ79" s="2" t="s">
        <v>27</v>
      </c>
      <c r="AK79" s="2" t="s">
        <v>28</v>
      </c>
      <c r="AL79" s="2" t="s">
        <v>29</v>
      </c>
      <c r="AM79" s="2" t="s">
        <v>43</v>
      </c>
      <c r="AN79" s="2" t="s">
        <v>30</v>
      </c>
      <c r="AO79" s="2" t="s">
        <v>44</v>
      </c>
      <c r="AR79" s="2">
        <v>3.1972200000000002</v>
      </c>
    </row>
    <row r="80" spans="1:53" x14ac:dyDescent="0.25">
      <c r="A80" s="1" t="s">
        <v>38</v>
      </c>
      <c r="B80" s="1">
        <v>2.5999999999999999E-2</v>
      </c>
      <c r="C80" s="1" t="s">
        <v>41</v>
      </c>
      <c r="D80" s="1">
        <v>3</v>
      </c>
      <c r="E80" s="1" t="s">
        <v>49</v>
      </c>
      <c r="F80" s="1">
        <v>49</v>
      </c>
      <c r="G80" s="5">
        <v>25550000202006</v>
      </c>
      <c r="H80" s="5">
        <v>255500002</v>
      </c>
      <c r="I80" s="5">
        <v>25550000212</v>
      </c>
      <c r="J80" s="1" t="s">
        <v>39</v>
      </c>
      <c r="K80" s="1">
        <v>0</v>
      </c>
      <c r="L80" s="31">
        <v>11</v>
      </c>
      <c r="M80" s="31">
        <v>0</v>
      </c>
      <c r="N80" s="31">
        <v>2</v>
      </c>
      <c r="O80" s="31">
        <v>1</v>
      </c>
      <c r="P80" s="31">
        <v>1</v>
      </c>
      <c r="Q80" s="31" t="s">
        <v>747</v>
      </c>
      <c r="R80" s="31">
        <v>4</v>
      </c>
      <c r="S80" s="31">
        <v>2</v>
      </c>
      <c r="T80" s="31">
        <v>4</v>
      </c>
      <c r="U80" s="31" t="s">
        <v>748</v>
      </c>
      <c r="V80" s="31">
        <v>1</v>
      </c>
      <c r="W80" s="1">
        <v>0</v>
      </c>
      <c r="X80" s="1">
        <v>89.6</v>
      </c>
      <c r="Y80" s="1">
        <v>874.40695900000003</v>
      </c>
      <c r="Z80" s="1">
        <v>89.6</v>
      </c>
      <c r="AA80" s="1">
        <v>262.68738334519998</v>
      </c>
      <c r="AB80" s="1"/>
      <c r="AC80" s="1"/>
      <c r="AD80" s="1"/>
      <c r="AE80" s="1"/>
      <c r="AF80" s="1"/>
      <c r="AG80" s="1"/>
      <c r="AH80" s="1"/>
      <c r="AI80" s="2" t="s">
        <v>55</v>
      </c>
      <c r="AJ80" s="2" t="s">
        <v>27</v>
      </c>
      <c r="AK80" s="2" t="s">
        <v>28</v>
      </c>
      <c r="AL80" s="2" t="s">
        <v>29</v>
      </c>
      <c r="AM80" s="2" t="s">
        <v>43</v>
      </c>
      <c r="AN80" s="2" t="s">
        <v>30</v>
      </c>
      <c r="AO80" s="2" t="s">
        <v>44</v>
      </c>
      <c r="AR80" s="2">
        <v>3.1972200000000002</v>
      </c>
    </row>
    <row r="81" spans="1:44" s="13" customFormat="1" x14ac:dyDescent="0.25">
      <c r="A81" s="11" t="s">
        <v>38</v>
      </c>
      <c r="B81" s="11">
        <v>2.5999999999999999E-2</v>
      </c>
      <c r="C81" s="11" t="s">
        <v>41</v>
      </c>
      <c r="D81" s="11">
        <v>3</v>
      </c>
      <c r="E81" s="11" t="s">
        <v>49</v>
      </c>
      <c r="F81" s="11">
        <v>49</v>
      </c>
      <c r="G81" s="12">
        <v>25550000210030</v>
      </c>
      <c r="H81" s="12">
        <v>255500002</v>
      </c>
      <c r="I81" s="12">
        <v>25550000212</v>
      </c>
      <c r="J81" s="11" t="s">
        <v>39</v>
      </c>
      <c r="K81" s="11">
        <v>0</v>
      </c>
      <c r="L81" s="33">
        <v>11</v>
      </c>
      <c r="M81" s="33">
        <v>0</v>
      </c>
      <c r="N81" s="33">
        <v>2</v>
      </c>
      <c r="O81" s="33">
        <v>1</v>
      </c>
      <c r="P81" s="33">
        <v>1</v>
      </c>
      <c r="Q81" s="33" t="s">
        <v>747</v>
      </c>
      <c r="R81" s="33">
        <v>4</v>
      </c>
      <c r="S81" s="33">
        <v>2</v>
      </c>
      <c r="T81" s="33">
        <v>4</v>
      </c>
      <c r="U81" s="33" t="s">
        <v>748</v>
      </c>
      <c r="V81" s="33">
        <v>1</v>
      </c>
      <c r="W81" s="11">
        <v>0</v>
      </c>
      <c r="X81" s="11">
        <v>96.5</v>
      </c>
      <c r="Y81" s="11">
        <v>8.6919769000000002</v>
      </c>
      <c r="Z81" s="11">
        <v>89.6</v>
      </c>
      <c r="AA81" s="11">
        <v>262.68738334519998</v>
      </c>
      <c r="AB81" s="11"/>
      <c r="AC81" s="11"/>
      <c r="AD81" s="11"/>
      <c r="AE81" s="11"/>
      <c r="AF81" s="11"/>
      <c r="AG81" s="11"/>
      <c r="AH81" s="11"/>
      <c r="AI81" s="13" t="s">
        <v>57</v>
      </c>
      <c r="AJ81" s="13" t="s">
        <v>27</v>
      </c>
      <c r="AK81" s="13" t="s">
        <v>28</v>
      </c>
      <c r="AL81" s="13" t="s">
        <v>29</v>
      </c>
      <c r="AM81" s="13" t="s">
        <v>43</v>
      </c>
      <c r="AN81" s="13" t="s">
        <v>30</v>
      </c>
      <c r="AO81" s="13" t="s">
        <v>44</v>
      </c>
      <c r="AR81" s="13">
        <v>3.1972200000000002</v>
      </c>
    </row>
    <row r="82" spans="1:44" s="16" customFormat="1" x14ac:dyDescent="0.25">
      <c r="A82" s="14" t="s">
        <v>38</v>
      </c>
      <c r="B82" s="14">
        <v>2.5999999999999999E-2</v>
      </c>
      <c r="C82" s="14" t="s">
        <v>41</v>
      </c>
      <c r="D82" s="14">
        <v>1</v>
      </c>
      <c r="E82" s="14" t="s">
        <v>49</v>
      </c>
      <c r="F82" s="14">
        <v>49</v>
      </c>
      <c r="G82" s="15">
        <v>25550000302006</v>
      </c>
      <c r="H82" s="15">
        <v>255500003</v>
      </c>
      <c r="I82" s="15">
        <v>25550000312</v>
      </c>
      <c r="J82" s="14" t="s">
        <v>39</v>
      </c>
      <c r="K82" s="14">
        <v>0</v>
      </c>
      <c r="L82" s="34">
        <v>37</v>
      </c>
      <c r="M82" s="34">
        <v>0</v>
      </c>
      <c r="N82" s="34">
        <v>1</v>
      </c>
      <c r="O82" s="34">
        <v>1</v>
      </c>
      <c r="P82" s="34">
        <v>1</v>
      </c>
      <c r="Q82" s="34" t="s">
        <v>747</v>
      </c>
      <c r="R82" s="34">
        <v>4</v>
      </c>
      <c r="S82" s="34">
        <v>2</v>
      </c>
      <c r="T82" s="34">
        <v>4</v>
      </c>
      <c r="U82" s="34" t="s">
        <v>748</v>
      </c>
      <c r="V82" s="34">
        <v>1</v>
      </c>
      <c r="W82" s="14">
        <v>0</v>
      </c>
      <c r="X82" s="14">
        <v>35.299999999999997</v>
      </c>
      <c r="Y82" s="14">
        <v>105.78986500000001</v>
      </c>
      <c r="Z82" s="14">
        <v>35.299999999999997</v>
      </c>
      <c r="AA82" s="14">
        <v>105.78986457640001</v>
      </c>
      <c r="AB82" s="14"/>
      <c r="AC82" s="14"/>
      <c r="AD82" s="14"/>
      <c r="AE82" s="14"/>
      <c r="AF82" s="14"/>
      <c r="AG82" s="14"/>
      <c r="AH82" s="14"/>
      <c r="AI82" s="16" t="s">
        <v>58</v>
      </c>
      <c r="AJ82" s="16" t="s">
        <v>27</v>
      </c>
      <c r="AK82" s="16" t="s">
        <v>28</v>
      </c>
      <c r="AL82" s="16" t="s">
        <v>29</v>
      </c>
      <c r="AM82" s="16" t="s">
        <v>43</v>
      </c>
      <c r="AN82" s="16" t="s">
        <v>30</v>
      </c>
      <c r="AR82" s="16">
        <v>4.4012000000000002</v>
      </c>
    </row>
    <row r="83" spans="1:44" x14ac:dyDescent="0.25">
      <c r="A83" s="1" t="s">
        <v>38</v>
      </c>
      <c r="B83" s="1">
        <v>2.5999999999999999E-2</v>
      </c>
      <c r="C83" s="1" t="s">
        <v>145</v>
      </c>
      <c r="D83" s="1">
        <v>2</v>
      </c>
      <c r="E83" s="1" t="s">
        <v>49</v>
      </c>
      <c r="F83" s="1">
        <v>49</v>
      </c>
      <c r="G83" s="5">
        <v>299490102001003</v>
      </c>
      <c r="H83" s="5">
        <v>299490102</v>
      </c>
      <c r="I83" s="5">
        <v>29949010212</v>
      </c>
      <c r="J83" s="1" t="s">
        <v>46</v>
      </c>
      <c r="K83" s="1">
        <v>0</v>
      </c>
      <c r="L83" s="31">
        <v>5</v>
      </c>
      <c r="M83" s="31">
        <v>0</v>
      </c>
      <c r="N83" s="31">
        <v>1</v>
      </c>
      <c r="O83" s="31">
        <v>1</v>
      </c>
      <c r="P83" s="31">
        <v>1</v>
      </c>
      <c r="Q83" s="31" t="s">
        <v>747</v>
      </c>
      <c r="R83" s="31">
        <v>4</v>
      </c>
      <c r="S83" s="31">
        <v>1</v>
      </c>
      <c r="T83" s="31">
        <v>4</v>
      </c>
      <c r="U83" s="31" t="s">
        <v>748</v>
      </c>
      <c r="V83" s="31">
        <v>0</v>
      </c>
      <c r="W83" s="1">
        <v>2</v>
      </c>
      <c r="X83" s="1">
        <v>60.1</v>
      </c>
      <c r="Y83" s="1">
        <v>44.889997399999999</v>
      </c>
      <c r="Z83" s="1">
        <v>60.85</v>
      </c>
      <c r="AA83" s="1">
        <v>20.282906371300001</v>
      </c>
      <c r="AB83" s="1"/>
      <c r="AC83" s="1"/>
      <c r="AD83" s="1"/>
      <c r="AE83" s="1"/>
      <c r="AF83" s="1"/>
      <c r="AG83" s="1"/>
      <c r="AH83" s="1"/>
      <c r="AI83" s="2" t="s">
        <v>146</v>
      </c>
      <c r="AJ83" s="2" t="s">
        <v>147</v>
      </c>
      <c r="AK83" s="2" t="s">
        <v>148</v>
      </c>
      <c r="AL83" s="2" t="s">
        <v>149</v>
      </c>
      <c r="AR83" s="2">
        <v>5.3567099999999996</v>
      </c>
    </row>
    <row r="84" spans="1:44" s="13" customFormat="1" ht="12.6" x14ac:dyDescent="0.25">
      <c r="A84" s="11" t="s">
        <v>38</v>
      </c>
      <c r="B84" s="11">
        <v>2.5999999999999999E-2</v>
      </c>
      <c r="C84" s="11" t="s">
        <v>145</v>
      </c>
      <c r="D84" s="11">
        <v>2</v>
      </c>
      <c r="E84" s="11" t="s">
        <v>49</v>
      </c>
      <c r="F84" s="11">
        <v>49</v>
      </c>
      <c r="G84" s="12">
        <v>299490102002006</v>
      </c>
      <c r="H84" s="12">
        <v>299490102</v>
      </c>
      <c r="I84" s="12">
        <v>29949010212</v>
      </c>
      <c r="J84" s="11" t="s">
        <v>46</v>
      </c>
      <c r="K84" s="11">
        <v>0</v>
      </c>
      <c r="L84" s="33">
        <v>5</v>
      </c>
      <c r="M84" s="33">
        <v>0</v>
      </c>
      <c r="N84" s="33">
        <v>1</v>
      </c>
      <c r="O84" s="33">
        <v>1</v>
      </c>
      <c r="P84" s="33">
        <v>1</v>
      </c>
      <c r="Q84" s="33" t="s">
        <v>747</v>
      </c>
      <c r="R84" s="33">
        <v>4</v>
      </c>
      <c r="S84" s="33">
        <v>1</v>
      </c>
      <c r="T84" s="33">
        <v>4</v>
      </c>
      <c r="U84" s="33" t="s">
        <v>748</v>
      </c>
      <c r="V84" s="33">
        <v>0</v>
      </c>
      <c r="W84" s="11">
        <v>2</v>
      </c>
      <c r="X84" s="11">
        <v>61.6</v>
      </c>
      <c r="Y84" s="11">
        <v>6.7599995000000002</v>
      </c>
      <c r="Z84" s="11">
        <v>60.85</v>
      </c>
      <c r="AA84" s="11">
        <v>20.282906371300001</v>
      </c>
      <c r="AB84" s="8">
        <v>63.399999200000003</v>
      </c>
      <c r="AC84" s="8">
        <v>48.074999200000001</v>
      </c>
      <c r="AD84" s="8">
        <v>77.775000000000006</v>
      </c>
      <c r="AE84" s="8">
        <v>35.299999999999997</v>
      </c>
      <c r="AF84" s="8">
        <v>89.6</v>
      </c>
      <c r="AG84" s="8">
        <v>4</v>
      </c>
      <c r="AH84" s="61" t="str">
        <f>CONCATENATE(ROUND(AB84,1)," (no IQR; ",ROUND(AE84,1),", ",ROUND(AF84,1),")")</f>
        <v>63.4 (no IQR; 35.3, 89.6)</v>
      </c>
      <c r="AI84" s="13" t="s">
        <v>150</v>
      </c>
      <c r="AJ84" s="13" t="s">
        <v>147</v>
      </c>
      <c r="AK84" s="13" t="s">
        <v>148</v>
      </c>
      <c r="AL84" s="13" t="s">
        <v>149</v>
      </c>
      <c r="AR84" s="13">
        <v>5.3567099999999996</v>
      </c>
    </row>
    <row r="85" spans="1:44" s="46" customFormat="1" x14ac:dyDescent="0.25">
      <c r="A85" s="43"/>
      <c r="B85" s="43"/>
      <c r="C85" s="43"/>
      <c r="D85" s="43"/>
      <c r="E85" s="43"/>
      <c r="F85" s="43"/>
      <c r="G85" s="44"/>
      <c r="H85" s="44"/>
      <c r="I85" s="44"/>
      <c r="J85" s="43"/>
      <c r="K85" s="43"/>
      <c r="L85" s="45"/>
      <c r="M85" s="45"/>
      <c r="N85" s="45"/>
      <c r="O85" s="45"/>
      <c r="P85" s="45"/>
      <c r="Q85" s="45"/>
      <c r="R85" s="45"/>
      <c r="S85" s="45"/>
      <c r="T85" s="45"/>
      <c r="U85" s="45"/>
      <c r="V85" s="45"/>
      <c r="W85" s="43"/>
      <c r="X85" s="43"/>
      <c r="Y85" s="43"/>
      <c r="Z85" s="43"/>
      <c r="AA85" s="43"/>
      <c r="AB85" s="43"/>
      <c r="AC85" s="43"/>
      <c r="AD85" s="43"/>
      <c r="AE85" s="43"/>
      <c r="AF85" s="43"/>
      <c r="AG85" s="43"/>
      <c r="AH85" s="43"/>
    </row>
    <row r="86" spans="1:44" x14ac:dyDescent="0.25">
      <c r="A86" s="1" t="s">
        <v>38</v>
      </c>
      <c r="B86" s="1">
        <v>2.5999999999999999E-2</v>
      </c>
      <c r="C86" s="1" t="s">
        <v>145</v>
      </c>
      <c r="D86" s="1">
        <v>2</v>
      </c>
      <c r="E86" s="1" t="s">
        <v>65</v>
      </c>
      <c r="F86" s="1">
        <v>33</v>
      </c>
      <c r="G86" s="5">
        <v>299490102003009</v>
      </c>
      <c r="H86" s="5">
        <v>299490102</v>
      </c>
      <c r="I86" s="5">
        <v>29949010212</v>
      </c>
      <c r="J86" s="1" t="s">
        <v>46</v>
      </c>
      <c r="K86" s="1">
        <v>0</v>
      </c>
      <c r="L86" s="31">
        <v>5</v>
      </c>
      <c r="M86" s="31">
        <v>0</v>
      </c>
      <c r="N86" s="31">
        <v>1</v>
      </c>
      <c r="O86" s="31">
        <v>1</v>
      </c>
      <c r="P86" s="31">
        <v>1</v>
      </c>
      <c r="Q86" s="31" t="s">
        <v>747</v>
      </c>
      <c r="R86" s="31">
        <v>4</v>
      </c>
      <c r="S86" s="31">
        <v>1</v>
      </c>
      <c r="T86" s="31">
        <v>4</v>
      </c>
      <c r="U86" s="31" t="s">
        <v>748</v>
      </c>
      <c r="V86" s="31">
        <v>0</v>
      </c>
      <c r="W86" s="1">
        <v>2</v>
      </c>
      <c r="X86" s="1">
        <v>47.4</v>
      </c>
      <c r="Y86" s="1">
        <v>4369.2097999999996</v>
      </c>
      <c r="Z86" s="1">
        <v>52.4</v>
      </c>
      <c r="AA86" s="1">
        <v>1951.5022993227999</v>
      </c>
      <c r="AB86" s="1"/>
      <c r="AC86" s="1"/>
      <c r="AD86" s="1"/>
      <c r="AE86" s="1"/>
      <c r="AF86" s="1"/>
      <c r="AG86" s="1"/>
      <c r="AH86" s="1"/>
      <c r="AI86" s="2" t="s">
        <v>168</v>
      </c>
      <c r="AJ86" s="2" t="s">
        <v>147</v>
      </c>
      <c r="AK86" s="2" t="s">
        <v>148</v>
      </c>
      <c r="AL86" s="2" t="s">
        <v>149</v>
      </c>
      <c r="AR86" s="2">
        <v>5.3567099999999996</v>
      </c>
    </row>
    <row r="87" spans="1:44" s="13" customFormat="1" ht="12.6" x14ac:dyDescent="0.25">
      <c r="A87" s="11" t="s">
        <v>38</v>
      </c>
      <c r="B87" s="11">
        <v>2.5999999999999999E-2</v>
      </c>
      <c r="C87" s="11" t="s">
        <v>145</v>
      </c>
      <c r="D87" s="11">
        <v>2</v>
      </c>
      <c r="E87" s="11" t="s">
        <v>65</v>
      </c>
      <c r="F87" s="11">
        <v>33</v>
      </c>
      <c r="G87" s="12">
        <v>299490102004012</v>
      </c>
      <c r="H87" s="12">
        <v>299490102</v>
      </c>
      <c r="I87" s="12">
        <v>29949010212</v>
      </c>
      <c r="J87" s="11" t="s">
        <v>46</v>
      </c>
      <c r="K87" s="11">
        <v>0</v>
      </c>
      <c r="L87" s="33">
        <v>5</v>
      </c>
      <c r="M87" s="33">
        <v>0</v>
      </c>
      <c r="N87" s="33">
        <v>1</v>
      </c>
      <c r="O87" s="33">
        <v>1</v>
      </c>
      <c r="P87" s="33">
        <v>1</v>
      </c>
      <c r="Q87" s="33" t="s">
        <v>747</v>
      </c>
      <c r="R87" s="33">
        <v>4</v>
      </c>
      <c r="S87" s="33">
        <v>1</v>
      </c>
      <c r="T87" s="33">
        <v>4</v>
      </c>
      <c r="U87" s="33" t="s">
        <v>748</v>
      </c>
      <c r="V87" s="33">
        <v>0</v>
      </c>
      <c r="W87" s="11">
        <v>2</v>
      </c>
      <c r="X87" s="11">
        <v>57.4</v>
      </c>
      <c r="Y87" s="11">
        <v>600.25</v>
      </c>
      <c r="Z87" s="11">
        <v>52.4</v>
      </c>
      <c r="AA87" s="11">
        <v>1951.5022993227999</v>
      </c>
      <c r="AB87" s="8">
        <v>52.400001500000002</v>
      </c>
      <c r="AC87" s="8">
        <v>52.400001500000002</v>
      </c>
      <c r="AD87" s="8">
        <v>52.400001500000002</v>
      </c>
      <c r="AE87" s="8">
        <v>52.400001500000002</v>
      </c>
      <c r="AF87" s="8">
        <v>52.400001500000002</v>
      </c>
      <c r="AG87" s="8">
        <v>1</v>
      </c>
      <c r="AH87" s="61" t="str">
        <f>CONCATENATE(ROUND(AB87,1)," (no IQR; no range)")</f>
        <v>52.4 (no IQR; no range)</v>
      </c>
      <c r="AI87" s="13" t="s">
        <v>169</v>
      </c>
      <c r="AJ87" s="13" t="s">
        <v>147</v>
      </c>
      <c r="AK87" s="13" t="s">
        <v>148</v>
      </c>
      <c r="AL87" s="13" t="s">
        <v>149</v>
      </c>
      <c r="AR87" s="13">
        <v>5.3567099999999996</v>
      </c>
    </row>
    <row r="88" spans="1:44" s="46" customFormat="1" x14ac:dyDescent="0.25">
      <c r="A88" s="43"/>
      <c r="B88" s="43"/>
      <c r="C88" s="43"/>
      <c r="D88" s="43"/>
      <c r="E88" s="43"/>
      <c r="F88" s="43"/>
      <c r="G88" s="44"/>
      <c r="H88" s="44"/>
      <c r="I88" s="44"/>
      <c r="J88" s="43"/>
      <c r="K88" s="43"/>
      <c r="L88" s="45"/>
      <c r="M88" s="45"/>
      <c r="N88" s="45"/>
      <c r="O88" s="45"/>
      <c r="P88" s="45"/>
      <c r="Q88" s="45"/>
      <c r="R88" s="45"/>
      <c r="S88" s="45"/>
      <c r="T88" s="45"/>
      <c r="U88" s="45"/>
      <c r="V88" s="45"/>
      <c r="W88" s="43"/>
      <c r="X88" s="43"/>
      <c r="Y88" s="43"/>
      <c r="Z88" s="43"/>
      <c r="AA88" s="43"/>
      <c r="AB88" s="43"/>
      <c r="AC88" s="43"/>
      <c r="AD88" s="43"/>
      <c r="AE88" s="43"/>
      <c r="AF88" s="43"/>
      <c r="AG88" s="43"/>
      <c r="AH88" s="43"/>
    </row>
    <row r="89" spans="1:44" x14ac:dyDescent="0.25">
      <c r="A89" s="1" t="s">
        <v>38</v>
      </c>
      <c r="B89" s="1">
        <v>2.5999999999999999E-2</v>
      </c>
      <c r="C89" s="1" t="s">
        <v>41</v>
      </c>
      <c r="D89" s="1">
        <v>5</v>
      </c>
      <c r="E89" s="1" t="s">
        <v>73</v>
      </c>
      <c r="F89" s="1">
        <v>129</v>
      </c>
      <c r="G89" s="5">
        <v>25550000109027</v>
      </c>
      <c r="H89" s="5">
        <v>255500001</v>
      </c>
      <c r="I89" s="5">
        <v>25550000112</v>
      </c>
      <c r="J89" s="1" t="s">
        <v>39</v>
      </c>
      <c r="K89" s="1">
        <v>0</v>
      </c>
      <c r="L89" s="31">
        <v>28</v>
      </c>
      <c r="M89" s="31">
        <v>0</v>
      </c>
      <c r="N89" s="31">
        <v>1</v>
      </c>
      <c r="O89" s="31">
        <v>1</v>
      </c>
      <c r="P89" s="31">
        <v>1</v>
      </c>
      <c r="Q89" s="31" t="s">
        <v>747</v>
      </c>
      <c r="R89" s="31">
        <v>4</v>
      </c>
      <c r="S89" s="31">
        <v>2</v>
      </c>
      <c r="T89" s="31">
        <v>4</v>
      </c>
      <c r="U89" s="31" t="s">
        <v>748</v>
      </c>
      <c r="V89" s="31">
        <v>0</v>
      </c>
      <c r="W89" s="1">
        <v>1</v>
      </c>
      <c r="X89" s="1">
        <v>16.899999999999999</v>
      </c>
      <c r="Y89" s="1">
        <v>500.33637099999999</v>
      </c>
      <c r="Z89" s="1">
        <v>96</v>
      </c>
      <c r="AA89" s="1">
        <v>530.8911067432</v>
      </c>
      <c r="AB89" s="1"/>
      <c r="AC89" s="1"/>
      <c r="AD89" s="1"/>
      <c r="AE89" s="1"/>
      <c r="AF89" s="1"/>
      <c r="AG89" s="1"/>
      <c r="AH89" s="1"/>
      <c r="AI89" s="2" t="s">
        <v>78</v>
      </c>
      <c r="AJ89" s="2" t="s">
        <v>27</v>
      </c>
      <c r="AK89" s="2" t="s">
        <v>28</v>
      </c>
      <c r="AL89" s="2" t="s">
        <v>29</v>
      </c>
      <c r="AM89" s="2" t="s">
        <v>43</v>
      </c>
      <c r="AN89" s="2" t="s">
        <v>30</v>
      </c>
      <c r="AO89" s="2" t="s">
        <v>44</v>
      </c>
      <c r="AR89" s="2">
        <v>4.2188800000000004</v>
      </c>
    </row>
    <row r="90" spans="1:44" x14ac:dyDescent="0.25">
      <c r="A90" s="1" t="s">
        <v>38</v>
      </c>
      <c r="B90" s="1">
        <v>2.5999999999999999E-2</v>
      </c>
      <c r="C90" s="1" t="s">
        <v>41</v>
      </c>
      <c r="D90" s="1">
        <v>5</v>
      </c>
      <c r="E90" s="1" t="s">
        <v>73</v>
      </c>
      <c r="F90" s="1">
        <v>129</v>
      </c>
      <c r="G90" s="5">
        <v>25550000108024</v>
      </c>
      <c r="H90" s="5">
        <v>255500001</v>
      </c>
      <c r="I90" s="5">
        <v>25550000112</v>
      </c>
      <c r="J90" s="1" t="s">
        <v>39</v>
      </c>
      <c r="K90" s="1">
        <v>0</v>
      </c>
      <c r="L90" s="31">
        <v>28</v>
      </c>
      <c r="M90" s="31">
        <v>0</v>
      </c>
      <c r="N90" s="31">
        <v>1</v>
      </c>
      <c r="O90" s="31">
        <v>1</v>
      </c>
      <c r="P90" s="31">
        <v>1</v>
      </c>
      <c r="Q90" s="31" t="s">
        <v>747</v>
      </c>
      <c r="R90" s="31">
        <v>4</v>
      </c>
      <c r="S90" s="31">
        <v>2</v>
      </c>
      <c r="T90" s="31">
        <v>4</v>
      </c>
      <c r="U90" s="31" t="s">
        <v>748</v>
      </c>
      <c r="V90" s="31">
        <v>0</v>
      </c>
      <c r="W90" s="1">
        <v>1</v>
      </c>
      <c r="X90" s="1">
        <v>39.700000000000003</v>
      </c>
      <c r="Y90" s="1">
        <v>2793.6827400000002</v>
      </c>
      <c r="Z90" s="1">
        <v>96</v>
      </c>
      <c r="AA90" s="1">
        <v>530.8911067432</v>
      </c>
      <c r="AB90" s="1"/>
      <c r="AC90" s="1"/>
      <c r="AD90" s="1"/>
      <c r="AE90" s="1"/>
      <c r="AF90" s="1"/>
      <c r="AG90" s="1"/>
      <c r="AH90" s="1"/>
      <c r="AI90" s="2" t="s">
        <v>77</v>
      </c>
      <c r="AJ90" s="2" t="s">
        <v>27</v>
      </c>
      <c r="AK90" s="2" t="s">
        <v>28</v>
      </c>
      <c r="AL90" s="2" t="s">
        <v>29</v>
      </c>
      <c r="AM90" s="2" t="s">
        <v>43</v>
      </c>
      <c r="AN90" s="2" t="s">
        <v>30</v>
      </c>
      <c r="AO90" s="2" t="s">
        <v>44</v>
      </c>
      <c r="AR90" s="2">
        <v>4.2188800000000004</v>
      </c>
    </row>
    <row r="91" spans="1:44" x14ac:dyDescent="0.25">
      <c r="A91" s="1" t="s">
        <v>38</v>
      </c>
      <c r="B91" s="1">
        <v>2.5999999999999999E-2</v>
      </c>
      <c r="C91" s="1" t="s">
        <v>41</v>
      </c>
      <c r="D91" s="1">
        <v>5</v>
      </c>
      <c r="E91" s="1" t="s">
        <v>73</v>
      </c>
      <c r="F91" s="1">
        <v>129</v>
      </c>
      <c r="G91" s="5">
        <v>25550000103009</v>
      </c>
      <c r="H91" s="5">
        <v>255500001</v>
      </c>
      <c r="I91" s="5">
        <v>25550000112</v>
      </c>
      <c r="J91" s="1" t="s">
        <v>39</v>
      </c>
      <c r="K91" s="1">
        <v>0</v>
      </c>
      <c r="L91" s="31">
        <v>28</v>
      </c>
      <c r="M91" s="31">
        <v>0</v>
      </c>
      <c r="N91" s="31">
        <v>1</v>
      </c>
      <c r="O91" s="31">
        <v>1</v>
      </c>
      <c r="P91" s="31">
        <v>1</v>
      </c>
      <c r="Q91" s="31" t="s">
        <v>747</v>
      </c>
      <c r="R91" s="31">
        <v>4</v>
      </c>
      <c r="S91" s="31">
        <v>2</v>
      </c>
      <c r="T91" s="31">
        <v>4</v>
      </c>
      <c r="U91" s="31" t="s">
        <v>748</v>
      </c>
      <c r="V91" s="31">
        <v>0</v>
      </c>
      <c r="W91" s="1">
        <v>1</v>
      </c>
      <c r="X91" s="1">
        <v>96</v>
      </c>
      <c r="Y91" s="1">
        <v>403.39115700000002</v>
      </c>
      <c r="Z91" s="1">
        <v>96</v>
      </c>
      <c r="AA91" s="1">
        <v>530.8911067432</v>
      </c>
      <c r="AB91" s="1"/>
      <c r="AC91" s="1"/>
      <c r="AD91" s="1"/>
      <c r="AE91" s="1"/>
      <c r="AF91" s="1"/>
      <c r="AG91" s="1"/>
      <c r="AH91" s="1"/>
      <c r="AI91" s="2" t="s">
        <v>74</v>
      </c>
      <c r="AJ91" s="2" t="s">
        <v>27</v>
      </c>
      <c r="AK91" s="2" t="s">
        <v>28</v>
      </c>
      <c r="AL91" s="2" t="s">
        <v>29</v>
      </c>
      <c r="AM91" s="2" t="s">
        <v>43</v>
      </c>
      <c r="AN91" s="2" t="s">
        <v>30</v>
      </c>
      <c r="AO91" s="2" t="s">
        <v>44</v>
      </c>
      <c r="AR91" s="2">
        <v>4.2188800000000004</v>
      </c>
    </row>
    <row r="92" spans="1:44" x14ac:dyDescent="0.25">
      <c r="A92" s="1" t="s">
        <v>38</v>
      </c>
      <c r="B92" s="1">
        <v>2.5999999999999999E-2</v>
      </c>
      <c r="C92" s="1" t="s">
        <v>41</v>
      </c>
      <c r="D92" s="1">
        <v>5</v>
      </c>
      <c r="E92" s="1" t="s">
        <v>73</v>
      </c>
      <c r="F92" s="1">
        <v>129</v>
      </c>
      <c r="G92" s="5">
        <v>25550000105015</v>
      </c>
      <c r="H92" s="5">
        <v>255500001</v>
      </c>
      <c r="I92" s="5">
        <v>25550000112</v>
      </c>
      <c r="J92" s="1" t="s">
        <v>39</v>
      </c>
      <c r="K92" s="1">
        <v>0</v>
      </c>
      <c r="L92" s="31">
        <v>28</v>
      </c>
      <c r="M92" s="31">
        <v>0</v>
      </c>
      <c r="N92" s="31">
        <v>1</v>
      </c>
      <c r="O92" s="31">
        <v>1</v>
      </c>
      <c r="P92" s="31">
        <v>1</v>
      </c>
      <c r="Q92" s="31" t="s">
        <v>747</v>
      </c>
      <c r="R92" s="31">
        <v>4</v>
      </c>
      <c r="S92" s="31">
        <v>2</v>
      </c>
      <c r="T92" s="31">
        <v>4</v>
      </c>
      <c r="U92" s="31" t="s">
        <v>748</v>
      </c>
      <c r="V92" s="31">
        <v>0</v>
      </c>
      <c r="W92" s="1">
        <v>1</v>
      </c>
      <c r="X92" s="1">
        <v>110.2</v>
      </c>
      <c r="Y92" s="1">
        <v>1018.26086</v>
      </c>
      <c r="Z92" s="1">
        <v>96</v>
      </c>
      <c r="AA92" s="1">
        <v>530.8911067432</v>
      </c>
      <c r="AB92" s="1"/>
      <c r="AC92" s="1"/>
      <c r="AD92" s="1"/>
      <c r="AE92" s="1"/>
      <c r="AF92" s="1"/>
      <c r="AG92" s="1"/>
      <c r="AH92" s="1"/>
      <c r="AI92" s="2" t="s">
        <v>76</v>
      </c>
      <c r="AJ92" s="2" t="s">
        <v>27</v>
      </c>
      <c r="AK92" s="2" t="s">
        <v>28</v>
      </c>
      <c r="AL92" s="2" t="s">
        <v>29</v>
      </c>
      <c r="AM92" s="2" t="s">
        <v>43</v>
      </c>
      <c r="AN92" s="2" t="s">
        <v>30</v>
      </c>
      <c r="AO92" s="2" t="s">
        <v>44</v>
      </c>
      <c r="AR92" s="2">
        <v>4.2188800000000004</v>
      </c>
    </row>
    <row r="93" spans="1:44" s="13" customFormat="1" x14ac:dyDescent="0.25">
      <c r="A93" s="11" t="s">
        <v>38</v>
      </c>
      <c r="B93" s="11">
        <v>2.5999999999999999E-2</v>
      </c>
      <c r="C93" s="11" t="s">
        <v>41</v>
      </c>
      <c r="D93" s="11">
        <v>5</v>
      </c>
      <c r="E93" s="11" t="s">
        <v>73</v>
      </c>
      <c r="F93" s="11">
        <v>129</v>
      </c>
      <c r="G93" s="12">
        <v>25550000104012</v>
      </c>
      <c r="H93" s="12">
        <v>255500001</v>
      </c>
      <c r="I93" s="12">
        <v>25550000112</v>
      </c>
      <c r="J93" s="11" t="s">
        <v>39</v>
      </c>
      <c r="K93" s="11">
        <v>0</v>
      </c>
      <c r="L93" s="33">
        <v>28</v>
      </c>
      <c r="M93" s="33">
        <v>0</v>
      </c>
      <c r="N93" s="33">
        <v>1</v>
      </c>
      <c r="O93" s="33">
        <v>1</v>
      </c>
      <c r="P93" s="33">
        <v>1</v>
      </c>
      <c r="Q93" s="33" t="s">
        <v>747</v>
      </c>
      <c r="R93" s="33">
        <v>4</v>
      </c>
      <c r="S93" s="33">
        <v>2</v>
      </c>
      <c r="T93" s="33">
        <v>4</v>
      </c>
      <c r="U93" s="33" t="s">
        <v>748</v>
      </c>
      <c r="V93" s="33">
        <v>0</v>
      </c>
      <c r="W93" s="11">
        <v>1</v>
      </c>
      <c r="X93" s="11">
        <v>122.5</v>
      </c>
      <c r="Y93" s="11">
        <v>3733.7232600000002</v>
      </c>
      <c r="Z93" s="11">
        <v>96</v>
      </c>
      <c r="AA93" s="11">
        <v>530.8911067432</v>
      </c>
      <c r="AB93" s="11"/>
      <c r="AC93" s="11"/>
      <c r="AD93" s="11"/>
      <c r="AE93" s="11"/>
      <c r="AF93" s="11"/>
      <c r="AG93" s="11"/>
      <c r="AH93" s="11"/>
      <c r="AI93" s="13" t="s">
        <v>75</v>
      </c>
      <c r="AJ93" s="13" t="s">
        <v>27</v>
      </c>
      <c r="AK93" s="13" t="s">
        <v>28</v>
      </c>
      <c r="AL93" s="13" t="s">
        <v>29</v>
      </c>
      <c r="AM93" s="13" t="s">
        <v>43</v>
      </c>
      <c r="AN93" s="13" t="s">
        <v>30</v>
      </c>
      <c r="AO93" s="13" t="s">
        <v>44</v>
      </c>
      <c r="AR93" s="13">
        <v>4.2188800000000004</v>
      </c>
    </row>
    <row r="94" spans="1:44" x14ac:dyDescent="0.25">
      <c r="A94" s="1" t="s">
        <v>38</v>
      </c>
      <c r="B94" s="1">
        <v>2.5999999999999999E-2</v>
      </c>
      <c r="C94" s="1" t="s">
        <v>41</v>
      </c>
      <c r="D94" s="1">
        <v>2</v>
      </c>
      <c r="E94" s="1" t="s">
        <v>73</v>
      </c>
      <c r="F94" s="1">
        <v>129</v>
      </c>
      <c r="G94" s="5">
        <v>25550000209027</v>
      </c>
      <c r="H94" s="5">
        <v>255500002</v>
      </c>
      <c r="I94" s="5">
        <v>25550000212</v>
      </c>
      <c r="J94" s="1" t="s">
        <v>39</v>
      </c>
      <c r="K94" s="1">
        <v>0</v>
      </c>
      <c r="L94" s="31">
        <v>11</v>
      </c>
      <c r="M94" s="31">
        <v>0</v>
      </c>
      <c r="N94" s="31">
        <v>2</v>
      </c>
      <c r="O94" s="31">
        <v>1</v>
      </c>
      <c r="P94" s="31">
        <v>1</v>
      </c>
      <c r="Q94" s="31" t="s">
        <v>747</v>
      </c>
      <c r="R94" s="31">
        <v>4</v>
      </c>
      <c r="S94" s="31">
        <v>2</v>
      </c>
      <c r="T94" s="31">
        <v>4</v>
      </c>
      <c r="U94" s="31" t="s">
        <v>748</v>
      </c>
      <c r="V94" s="31">
        <v>1</v>
      </c>
      <c r="W94" s="1">
        <v>0</v>
      </c>
      <c r="X94" s="1">
        <v>32.299999999999997</v>
      </c>
      <c r="Y94" s="1">
        <v>44409.661699999997</v>
      </c>
      <c r="Z94" s="1">
        <v>127.1</v>
      </c>
      <c r="AA94" s="1">
        <v>37742.668773612997</v>
      </c>
      <c r="AB94" s="1"/>
      <c r="AC94" s="1"/>
      <c r="AD94" s="1"/>
      <c r="AE94" s="1"/>
      <c r="AF94" s="1"/>
      <c r="AG94" s="1"/>
      <c r="AH94" s="1"/>
      <c r="AI94" s="2" t="s">
        <v>78</v>
      </c>
      <c r="AJ94" s="2" t="s">
        <v>27</v>
      </c>
      <c r="AK94" s="2" t="s">
        <v>28</v>
      </c>
      <c r="AL94" s="2" t="s">
        <v>29</v>
      </c>
      <c r="AM94" s="2" t="s">
        <v>43</v>
      </c>
      <c r="AN94" s="2" t="s">
        <v>30</v>
      </c>
      <c r="AO94" s="2" t="s">
        <v>44</v>
      </c>
      <c r="AR94" s="2">
        <v>3.1972200000000002</v>
      </c>
    </row>
    <row r="95" spans="1:44" s="13" customFormat="1" ht="12.6" x14ac:dyDescent="0.25">
      <c r="A95" s="11" t="s">
        <v>38</v>
      </c>
      <c r="B95" s="11">
        <v>2.5999999999999999E-2</v>
      </c>
      <c r="C95" s="11" t="s">
        <v>41</v>
      </c>
      <c r="D95" s="11">
        <v>2</v>
      </c>
      <c r="E95" s="11" t="s">
        <v>73</v>
      </c>
      <c r="F95" s="11">
        <v>129</v>
      </c>
      <c r="G95" s="12">
        <v>25550000208024</v>
      </c>
      <c r="H95" s="12">
        <v>255500002</v>
      </c>
      <c r="I95" s="12">
        <v>25550000212</v>
      </c>
      <c r="J95" s="11" t="s">
        <v>39</v>
      </c>
      <c r="K95" s="11">
        <v>0</v>
      </c>
      <c r="L95" s="33">
        <v>11</v>
      </c>
      <c r="M95" s="33">
        <v>0</v>
      </c>
      <c r="N95" s="33">
        <v>2</v>
      </c>
      <c r="O95" s="33">
        <v>1</v>
      </c>
      <c r="P95" s="33">
        <v>1</v>
      </c>
      <c r="Q95" s="33" t="s">
        <v>747</v>
      </c>
      <c r="R95" s="33">
        <v>4</v>
      </c>
      <c r="S95" s="33">
        <v>2</v>
      </c>
      <c r="T95" s="33">
        <v>4</v>
      </c>
      <c r="U95" s="33" t="s">
        <v>748</v>
      </c>
      <c r="V95" s="33">
        <v>1</v>
      </c>
      <c r="W95" s="11">
        <v>0</v>
      </c>
      <c r="X95" s="11">
        <v>221.9</v>
      </c>
      <c r="Y95" s="11">
        <v>51701.255100000002</v>
      </c>
      <c r="Z95" s="11">
        <v>127.1</v>
      </c>
      <c r="AA95" s="11">
        <v>37742.668773612997</v>
      </c>
      <c r="AB95" s="1">
        <v>111.55</v>
      </c>
      <c r="AC95" s="1">
        <v>96</v>
      </c>
      <c r="AD95" s="1">
        <v>127.1</v>
      </c>
      <c r="AE95" s="1">
        <v>96</v>
      </c>
      <c r="AF95" s="1">
        <v>127.1</v>
      </c>
      <c r="AG95" s="1">
        <v>2</v>
      </c>
      <c r="AH95" s="61" t="str">
        <f>CONCATENATE(ROUND(AB95,1)," (no IQR; ",ROUND(AE95,1),", ",ROUND(AF95,1),")")</f>
        <v>111.6 (no IQR; 96, 127.1)</v>
      </c>
      <c r="AI95" s="13" t="s">
        <v>77</v>
      </c>
      <c r="AJ95" s="13" t="s">
        <v>27</v>
      </c>
      <c r="AK95" s="13" t="s">
        <v>28</v>
      </c>
      <c r="AL95" s="13" t="s">
        <v>29</v>
      </c>
      <c r="AM95" s="13" t="s">
        <v>43</v>
      </c>
      <c r="AN95" s="13" t="s">
        <v>30</v>
      </c>
      <c r="AO95" s="13" t="s">
        <v>44</v>
      </c>
      <c r="AR95" s="13">
        <v>3.1972200000000002</v>
      </c>
    </row>
    <row r="96" spans="1:44" s="54" customFormat="1" x14ac:dyDescent="0.25">
      <c r="A96" s="51"/>
      <c r="B96" s="51"/>
      <c r="C96" s="51"/>
      <c r="D96" s="51"/>
      <c r="E96" s="51"/>
      <c r="F96" s="51"/>
      <c r="G96" s="52"/>
      <c r="H96" s="52"/>
      <c r="I96" s="52"/>
      <c r="J96" s="51"/>
      <c r="K96" s="51"/>
      <c r="L96" s="53"/>
      <c r="M96" s="53"/>
      <c r="N96" s="53"/>
      <c r="O96" s="53"/>
      <c r="P96" s="53"/>
      <c r="Q96" s="53"/>
      <c r="R96" s="53"/>
      <c r="S96" s="53"/>
      <c r="T96" s="53"/>
      <c r="U96" s="53"/>
      <c r="V96" s="53"/>
      <c r="W96" s="51"/>
      <c r="X96" s="51"/>
      <c r="Y96" s="51"/>
      <c r="Z96" s="51"/>
      <c r="AA96" s="51"/>
      <c r="AB96" s="51"/>
      <c r="AC96" s="51"/>
      <c r="AD96" s="51"/>
      <c r="AE96" s="51"/>
      <c r="AF96" s="51"/>
      <c r="AG96" s="51"/>
      <c r="AH96" s="51"/>
    </row>
    <row r="97" spans="1:53" s="16" customFormat="1" ht="12.6" x14ac:dyDescent="0.25">
      <c r="A97" s="14" t="s">
        <v>125</v>
      </c>
      <c r="B97" s="14">
        <v>0.26500000000000001</v>
      </c>
      <c r="C97" s="14" t="s">
        <v>126</v>
      </c>
      <c r="D97" s="14">
        <v>1</v>
      </c>
      <c r="E97" s="14" t="s">
        <v>118</v>
      </c>
      <c r="F97" s="14">
        <v>65</v>
      </c>
      <c r="G97" s="15">
        <v>304300001001003</v>
      </c>
      <c r="H97" s="15">
        <v>304300001</v>
      </c>
      <c r="I97" s="15">
        <v>30430000112</v>
      </c>
      <c r="J97" s="14" t="s">
        <v>81</v>
      </c>
      <c r="K97" s="14">
        <v>0</v>
      </c>
      <c r="L97" s="34">
        <v>1</v>
      </c>
      <c r="M97" s="34">
        <v>0</v>
      </c>
      <c r="N97" s="34">
        <v>3</v>
      </c>
      <c r="O97" s="34">
        <v>2</v>
      </c>
      <c r="P97" s="34">
        <v>1</v>
      </c>
      <c r="Q97" s="34" t="s">
        <v>747</v>
      </c>
      <c r="R97" s="34">
        <v>4</v>
      </c>
      <c r="S97" s="34">
        <v>1</v>
      </c>
      <c r="T97" s="34">
        <v>4</v>
      </c>
      <c r="U97" s="34" t="s">
        <v>748</v>
      </c>
      <c r="V97" s="34">
        <v>0</v>
      </c>
      <c r="W97" s="14">
        <v>1</v>
      </c>
      <c r="X97" s="14">
        <v>101.1</v>
      </c>
      <c r="Y97" s="14">
        <v>440.70605</v>
      </c>
      <c r="Z97" s="14">
        <v>101.1</v>
      </c>
      <c r="AA97" s="14">
        <v>440.70605028130001</v>
      </c>
      <c r="AB97" s="1">
        <v>101.0999985</v>
      </c>
      <c r="AC97" s="1">
        <v>101.0999985</v>
      </c>
      <c r="AD97" s="1">
        <v>101.0999985</v>
      </c>
      <c r="AE97" s="1">
        <v>101.0999985</v>
      </c>
      <c r="AF97" s="1">
        <v>101.0999985</v>
      </c>
      <c r="AG97" s="1">
        <v>1</v>
      </c>
      <c r="AH97" s="61" t="str">
        <f>CONCATENATE(ROUND(AB97,1)," (no IQR; no range)")</f>
        <v>101.1 (no IQR; no range)</v>
      </c>
      <c r="AI97" s="16" t="s">
        <v>127</v>
      </c>
      <c r="AJ97" s="16" t="s">
        <v>128</v>
      </c>
      <c r="AR97" s="16">
        <v>3.7725900000000001</v>
      </c>
    </row>
    <row r="98" spans="1:53" s="46" customFormat="1" x14ac:dyDescent="0.25">
      <c r="A98" s="43"/>
      <c r="B98" s="43"/>
      <c r="C98" s="43"/>
      <c r="D98" s="43"/>
      <c r="E98" s="43"/>
      <c r="F98" s="43"/>
      <c r="G98" s="44"/>
      <c r="H98" s="44"/>
      <c r="I98" s="44"/>
      <c r="J98" s="43"/>
      <c r="K98" s="43"/>
      <c r="L98" s="45"/>
      <c r="M98" s="45"/>
      <c r="N98" s="45"/>
      <c r="O98" s="45"/>
      <c r="P98" s="45"/>
      <c r="Q98" s="45"/>
      <c r="R98" s="45"/>
      <c r="S98" s="45"/>
      <c r="T98" s="45"/>
      <c r="U98" s="45"/>
      <c r="V98" s="45"/>
      <c r="W98" s="43"/>
      <c r="X98" s="43"/>
      <c r="Y98" s="43"/>
      <c r="Z98" s="43"/>
      <c r="AA98" s="43"/>
      <c r="AB98" s="43"/>
      <c r="AC98" s="43"/>
      <c r="AD98" s="43"/>
      <c r="AE98" s="43"/>
      <c r="AF98" s="43"/>
      <c r="AG98" s="43"/>
      <c r="AH98" s="43"/>
    </row>
    <row r="99" spans="1:53" x14ac:dyDescent="0.25">
      <c r="A99" s="1" t="s">
        <v>103</v>
      </c>
      <c r="B99" s="1">
        <v>0.26600000000000001</v>
      </c>
      <c r="C99" s="1" t="s">
        <v>104</v>
      </c>
      <c r="D99" s="1">
        <v>2</v>
      </c>
      <c r="E99" s="1" t="s">
        <v>24</v>
      </c>
      <c r="F99" s="1">
        <v>81</v>
      </c>
      <c r="G99" s="5">
        <v>303900001001001</v>
      </c>
      <c r="H99" s="5">
        <v>303900001</v>
      </c>
      <c r="I99" s="5">
        <v>30390000112</v>
      </c>
      <c r="J99" s="1" t="s">
        <v>35</v>
      </c>
      <c r="K99" s="1">
        <v>0</v>
      </c>
      <c r="L99" s="31">
        <v>1</v>
      </c>
      <c r="M99" s="31">
        <v>0</v>
      </c>
      <c r="N99" s="31">
        <v>1</v>
      </c>
      <c r="O99" s="31">
        <v>2</v>
      </c>
      <c r="P99" s="31">
        <v>2</v>
      </c>
      <c r="Q99" s="31" t="s">
        <v>753</v>
      </c>
      <c r="R99" s="31">
        <v>4</v>
      </c>
      <c r="S99" s="31">
        <v>1</v>
      </c>
      <c r="T99" s="31">
        <v>2</v>
      </c>
      <c r="U99" s="31" t="s">
        <v>751</v>
      </c>
      <c r="V99" s="31">
        <v>0</v>
      </c>
      <c r="W99" s="1">
        <v>0</v>
      </c>
      <c r="X99" s="1">
        <v>7</v>
      </c>
      <c r="Y99" s="1">
        <v>50.409998600000002</v>
      </c>
      <c r="Z99" s="1">
        <v>16.5</v>
      </c>
      <c r="AA99" s="1">
        <v>20.0472875964</v>
      </c>
      <c r="AB99" s="1"/>
      <c r="AC99" s="1"/>
      <c r="AD99" s="1"/>
      <c r="AE99" s="1"/>
      <c r="AF99" s="1"/>
      <c r="AG99" s="1"/>
      <c r="AH99" s="1"/>
      <c r="AI99" s="2" t="s">
        <v>105</v>
      </c>
      <c r="AJ99" s="2" t="s">
        <v>106</v>
      </c>
      <c r="AK99" s="2" t="s">
        <v>107</v>
      </c>
      <c r="AL99" s="2" t="s">
        <v>108</v>
      </c>
      <c r="AM99" s="2" t="s">
        <v>109</v>
      </c>
      <c r="AN99" s="2" t="s">
        <v>110</v>
      </c>
      <c r="AO99" s="2" t="s">
        <v>111</v>
      </c>
      <c r="AP99" s="2" t="s">
        <v>112</v>
      </c>
      <c r="AQ99" s="2" t="s">
        <v>113</v>
      </c>
      <c r="AR99" s="2">
        <v>5.1431300000000002</v>
      </c>
    </row>
    <row r="100" spans="1:53" s="13" customFormat="1" x14ac:dyDescent="0.25">
      <c r="A100" s="11" t="s">
        <v>103</v>
      </c>
      <c r="B100" s="11">
        <v>0.26600000000000001</v>
      </c>
      <c r="C100" s="11" t="s">
        <v>104</v>
      </c>
      <c r="D100" s="11">
        <v>2</v>
      </c>
      <c r="E100" s="11" t="s">
        <v>24</v>
      </c>
      <c r="F100" s="11">
        <v>81</v>
      </c>
      <c r="G100" s="12">
        <v>303900001003003</v>
      </c>
      <c r="H100" s="12">
        <v>303900001</v>
      </c>
      <c r="I100" s="12">
        <v>30390000112</v>
      </c>
      <c r="J100" s="11" t="s">
        <v>35</v>
      </c>
      <c r="K100" s="11">
        <v>0</v>
      </c>
      <c r="L100" s="33">
        <v>1</v>
      </c>
      <c r="M100" s="33">
        <v>0</v>
      </c>
      <c r="N100" s="33">
        <v>1</v>
      </c>
      <c r="O100" s="33">
        <v>2</v>
      </c>
      <c r="P100" s="33">
        <v>2</v>
      </c>
      <c r="Q100" s="33" t="s">
        <v>753</v>
      </c>
      <c r="R100" s="33">
        <v>4</v>
      </c>
      <c r="S100" s="33">
        <v>1</v>
      </c>
      <c r="T100" s="33">
        <v>2</v>
      </c>
      <c r="U100" s="33" t="s">
        <v>751</v>
      </c>
      <c r="V100" s="33">
        <v>0</v>
      </c>
      <c r="W100" s="11">
        <v>0</v>
      </c>
      <c r="X100" s="11">
        <v>26</v>
      </c>
      <c r="Y100" s="11">
        <v>0.64000002</v>
      </c>
      <c r="Z100" s="11">
        <v>16.5</v>
      </c>
      <c r="AA100" s="11">
        <v>20.0472875964</v>
      </c>
      <c r="AB100" s="11"/>
      <c r="AC100" s="11"/>
      <c r="AD100" s="11"/>
      <c r="AE100" s="11"/>
      <c r="AF100" s="11"/>
      <c r="AG100" s="11"/>
      <c r="AH100" s="11"/>
      <c r="AI100" s="13" t="s">
        <v>114</v>
      </c>
      <c r="AJ100" s="13" t="s">
        <v>106</v>
      </c>
      <c r="AK100" s="13" t="s">
        <v>107</v>
      </c>
      <c r="AL100" s="13" t="s">
        <v>108</v>
      </c>
      <c r="AM100" s="13" t="s">
        <v>109</v>
      </c>
      <c r="AN100" s="13" t="s">
        <v>110</v>
      </c>
      <c r="AO100" s="13" t="s">
        <v>111</v>
      </c>
      <c r="AP100" s="13" t="s">
        <v>112</v>
      </c>
      <c r="AQ100" s="13" t="s">
        <v>113</v>
      </c>
      <c r="AR100" s="13">
        <v>5.1431300000000002</v>
      </c>
    </row>
    <row r="101" spans="1:53" x14ac:dyDescent="0.25">
      <c r="A101" s="1" t="s">
        <v>103</v>
      </c>
      <c r="B101" s="1">
        <v>0.26600000000000001</v>
      </c>
      <c r="C101" s="1" t="s">
        <v>104</v>
      </c>
      <c r="D101" s="1">
        <v>2</v>
      </c>
      <c r="E101" s="1" t="s">
        <v>24</v>
      </c>
      <c r="F101" s="1">
        <v>81</v>
      </c>
      <c r="G101" s="5">
        <v>303900002001001</v>
      </c>
      <c r="H101" s="5">
        <v>303900002</v>
      </c>
      <c r="I101" s="5">
        <v>30390000212</v>
      </c>
      <c r="J101" s="1" t="s">
        <v>46</v>
      </c>
      <c r="K101" s="1">
        <v>0</v>
      </c>
      <c r="L101" s="31">
        <v>1</v>
      </c>
      <c r="M101" s="31">
        <v>0</v>
      </c>
      <c r="N101" s="31">
        <v>1</v>
      </c>
      <c r="O101" s="31">
        <v>2</v>
      </c>
      <c r="P101" s="31">
        <v>2</v>
      </c>
      <c r="Q101" s="31" t="s">
        <v>753</v>
      </c>
      <c r="R101" s="31">
        <v>4</v>
      </c>
      <c r="S101" s="31">
        <v>1</v>
      </c>
      <c r="T101" s="31">
        <v>2</v>
      </c>
      <c r="U101" s="31" t="s">
        <v>751</v>
      </c>
      <c r="V101" s="31">
        <v>0</v>
      </c>
      <c r="W101" s="1">
        <v>0</v>
      </c>
      <c r="X101" s="1">
        <v>-3</v>
      </c>
      <c r="Y101" s="1">
        <v>37.209998800000001</v>
      </c>
      <c r="Z101" s="1">
        <v>2.5</v>
      </c>
      <c r="AA101" s="1">
        <v>14.8636597929</v>
      </c>
      <c r="AB101" s="1"/>
      <c r="AC101" s="1"/>
      <c r="AD101" s="1"/>
      <c r="AE101" s="1"/>
      <c r="AF101" s="1"/>
      <c r="AG101" s="1"/>
      <c r="AH101" s="1"/>
      <c r="AI101" s="2" t="s">
        <v>105</v>
      </c>
      <c r="AJ101" s="2" t="s">
        <v>115</v>
      </c>
      <c r="AK101" s="2" t="s">
        <v>107</v>
      </c>
      <c r="AL101" s="2" t="s">
        <v>108</v>
      </c>
      <c r="AM101" s="2" t="s">
        <v>109</v>
      </c>
      <c r="AN101" s="2" t="s">
        <v>116</v>
      </c>
      <c r="AO101" s="2" t="s">
        <v>113</v>
      </c>
      <c r="AR101" s="2">
        <v>4.9702900000000003</v>
      </c>
    </row>
    <row r="102" spans="1:53" s="13" customFormat="1" ht="12.6" x14ac:dyDescent="0.25">
      <c r="A102" s="11" t="s">
        <v>103</v>
      </c>
      <c r="B102" s="11">
        <v>0.26600000000000001</v>
      </c>
      <c r="C102" s="11" t="s">
        <v>104</v>
      </c>
      <c r="D102" s="11">
        <v>2</v>
      </c>
      <c r="E102" s="11" t="s">
        <v>24</v>
      </c>
      <c r="F102" s="11">
        <v>81</v>
      </c>
      <c r="G102" s="12">
        <v>303900002003003</v>
      </c>
      <c r="H102" s="12">
        <v>303900002</v>
      </c>
      <c r="I102" s="12">
        <v>30390000212</v>
      </c>
      <c r="J102" s="11" t="s">
        <v>46</v>
      </c>
      <c r="K102" s="11">
        <v>0</v>
      </c>
      <c r="L102" s="33">
        <v>1</v>
      </c>
      <c r="M102" s="33">
        <v>0</v>
      </c>
      <c r="N102" s="33">
        <v>1</v>
      </c>
      <c r="O102" s="33">
        <v>2</v>
      </c>
      <c r="P102" s="33">
        <v>2</v>
      </c>
      <c r="Q102" s="33" t="s">
        <v>753</v>
      </c>
      <c r="R102" s="33">
        <v>4</v>
      </c>
      <c r="S102" s="33">
        <v>1</v>
      </c>
      <c r="T102" s="33">
        <v>2</v>
      </c>
      <c r="U102" s="33" t="s">
        <v>751</v>
      </c>
      <c r="V102" s="33">
        <v>0</v>
      </c>
      <c r="W102" s="11">
        <v>0</v>
      </c>
      <c r="X102" s="11">
        <v>8</v>
      </c>
      <c r="Y102" s="11">
        <v>0.64000002</v>
      </c>
      <c r="Z102" s="11">
        <v>2.5</v>
      </c>
      <c r="AA102" s="11">
        <v>14.8636597929</v>
      </c>
      <c r="AB102" s="1">
        <v>9.5</v>
      </c>
      <c r="AC102" s="1">
        <v>2.5</v>
      </c>
      <c r="AD102" s="1">
        <v>16.5</v>
      </c>
      <c r="AE102" s="1">
        <v>2.5</v>
      </c>
      <c r="AF102" s="1">
        <v>16.5</v>
      </c>
      <c r="AG102" s="1">
        <v>2</v>
      </c>
      <c r="AH102" s="61" t="str">
        <f>CONCATENATE(ROUND(AB102,1)," (no IQR; ",ROUND(AE102,1),", ",ROUND(AF102,1),")")</f>
        <v>9.5 (no IQR; 2.5, 16.5)</v>
      </c>
      <c r="AI102" s="13" t="s">
        <v>114</v>
      </c>
      <c r="AJ102" s="13" t="s">
        <v>115</v>
      </c>
      <c r="AK102" s="13" t="s">
        <v>107</v>
      </c>
      <c r="AL102" s="13" t="s">
        <v>108</v>
      </c>
      <c r="AM102" s="13" t="s">
        <v>109</v>
      </c>
      <c r="AN102" s="13" t="s">
        <v>116</v>
      </c>
      <c r="AO102" s="13" t="s">
        <v>113</v>
      </c>
      <c r="AR102" s="13">
        <v>4.9702900000000003</v>
      </c>
    </row>
    <row r="103" spans="1:53" s="46" customFormat="1" x14ac:dyDescent="0.25">
      <c r="A103" s="43"/>
      <c r="B103" s="43"/>
      <c r="C103" s="43"/>
      <c r="D103" s="43"/>
      <c r="E103" s="43"/>
      <c r="F103" s="43"/>
      <c r="G103" s="44"/>
      <c r="H103" s="44"/>
      <c r="I103" s="44"/>
      <c r="J103" s="43"/>
      <c r="K103" s="43"/>
      <c r="L103" s="45"/>
      <c r="M103" s="45"/>
      <c r="N103" s="45"/>
      <c r="O103" s="45"/>
      <c r="P103" s="45"/>
      <c r="Q103" s="45"/>
      <c r="R103" s="45"/>
      <c r="S103" s="45"/>
      <c r="T103" s="45"/>
      <c r="U103" s="45"/>
      <c r="V103" s="45"/>
      <c r="W103" s="43"/>
      <c r="X103" s="43"/>
      <c r="Y103" s="43"/>
      <c r="Z103" s="43"/>
      <c r="AA103" s="43"/>
      <c r="AB103" s="43"/>
      <c r="AC103" s="43"/>
      <c r="AD103" s="43"/>
      <c r="AE103" s="43"/>
      <c r="AF103" s="43"/>
      <c r="AG103" s="43"/>
      <c r="AH103" s="43"/>
    </row>
    <row r="104" spans="1:53" x14ac:dyDescent="0.25">
      <c r="A104" s="1" t="s">
        <v>103</v>
      </c>
      <c r="B104" s="1">
        <v>0.26600000000000001</v>
      </c>
      <c r="C104" s="1" t="s">
        <v>104</v>
      </c>
      <c r="D104" s="1">
        <v>2</v>
      </c>
      <c r="E104" s="1" t="s">
        <v>40</v>
      </c>
      <c r="F104" s="1">
        <v>113</v>
      </c>
      <c r="G104" s="5">
        <v>303900001002002</v>
      </c>
      <c r="H104" s="5">
        <v>303900001</v>
      </c>
      <c r="I104" s="5">
        <v>30390000112</v>
      </c>
      <c r="J104" s="1" t="s">
        <v>35</v>
      </c>
      <c r="K104" s="1">
        <v>0</v>
      </c>
      <c r="L104" s="31">
        <v>1</v>
      </c>
      <c r="M104" s="31">
        <v>0</v>
      </c>
      <c r="N104" s="31">
        <v>1</v>
      </c>
      <c r="O104" s="31">
        <v>2</v>
      </c>
      <c r="P104" s="31">
        <v>2</v>
      </c>
      <c r="Q104" s="31" t="s">
        <v>753</v>
      </c>
      <c r="R104" s="31">
        <v>4</v>
      </c>
      <c r="S104" s="31">
        <v>1</v>
      </c>
      <c r="T104" s="31">
        <v>2</v>
      </c>
      <c r="U104" s="31" t="s">
        <v>751</v>
      </c>
      <c r="V104" s="31">
        <v>0</v>
      </c>
      <c r="W104" s="1">
        <v>0</v>
      </c>
      <c r="X104" s="1">
        <v>-7</v>
      </c>
      <c r="Y104" s="1">
        <v>50.409998600000002</v>
      </c>
      <c r="Z104" s="1">
        <v>-1.5</v>
      </c>
      <c r="AA104" s="1">
        <v>41.3001624447</v>
      </c>
      <c r="AB104" s="1"/>
      <c r="AC104" s="1"/>
      <c r="AD104" s="1"/>
      <c r="AE104" s="1"/>
      <c r="AF104" s="1"/>
      <c r="AG104" s="1"/>
      <c r="AH104" s="1"/>
      <c r="AI104" s="2" t="s">
        <v>133</v>
      </c>
      <c r="AJ104" s="2" t="s">
        <v>106</v>
      </c>
      <c r="AK104" s="2" t="s">
        <v>107</v>
      </c>
      <c r="AL104" s="2" t="s">
        <v>108</v>
      </c>
      <c r="AM104" s="2" t="s">
        <v>109</v>
      </c>
      <c r="AN104" s="2" t="s">
        <v>110</v>
      </c>
      <c r="AO104" s="2" t="s">
        <v>111</v>
      </c>
      <c r="AP104" s="2" t="s">
        <v>112</v>
      </c>
      <c r="AQ104" s="2" t="s">
        <v>113</v>
      </c>
      <c r="AR104" s="2">
        <v>5.1431300000000002</v>
      </c>
    </row>
    <row r="105" spans="1:53" s="13" customFormat="1" x14ac:dyDescent="0.25">
      <c r="A105" s="11" t="s">
        <v>103</v>
      </c>
      <c r="B105" s="11">
        <v>0.26600000000000001</v>
      </c>
      <c r="C105" s="11" t="s">
        <v>104</v>
      </c>
      <c r="D105" s="11">
        <v>2</v>
      </c>
      <c r="E105" s="11" t="s">
        <v>40</v>
      </c>
      <c r="F105" s="11">
        <v>113</v>
      </c>
      <c r="G105" s="12">
        <v>303900001004004</v>
      </c>
      <c r="H105" s="12">
        <v>303900001</v>
      </c>
      <c r="I105" s="12">
        <v>30390000112</v>
      </c>
      <c r="J105" s="11" t="s">
        <v>35</v>
      </c>
      <c r="K105" s="11">
        <v>0</v>
      </c>
      <c r="L105" s="33">
        <v>1</v>
      </c>
      <c r="M105" s="33">
        <v>0</v>
      </c>
      <c r="N105" s="33">
        <v>1</v>
      </c>
      <c r="O105" s="33">
        <v>2</v>
      </c>
      <c r="P105" s="33">
        <v>2</v>
      </c>
      <c r="Q105" s="33" t="s">
        <v>753</v>
      </c>
      <c r="R105" s="33">
        <v>4</v>
      </c>
      <c r="S105" s="33">
        <v>1</v>
      </c>
      <c r="T105" s="33">
        <v>2</v>
      </c>
      <c r="U105" s="33" t="s">
        <v>751</v>
      </c>
      <c r="V105" s="33">
        <v>0</v>
      </c>
      <c r="W105" s="11">
        <v>0</v>
      </c>
      <c r="X105" s="11">
        <v>4</v>
      </c>
      <c r="Y105" s="11">
        <v>54.7600014</v>
      </c>
      <c r="Z105" s="11">
        <v>-1.5</v>
      </c>
      <c r="AA105" s="11">
        <v>41.3001624447</v>
      </c>
      <c r="AB105" s="11"/>
      <c r="AC105" s="11"/>
      <c r="AD105" s="11"/>
      <c r="AE105" s="11"/>
      <c r="AF105" s="11"/>
      <c r="AG105" s="11"/>
      <c r="AH105" s="11"/>
      <c r="AI105" s="13" t="s">
        <v>134</v>
      </c>
      <c r="AJ105" s="13" t="s">
        <v>106</v>
      </c>
      <c r="AK105" s="13" t="s">
        <v>107</v>
      </c>
      <c r="AL105" s="13" t="s">
        <v>108</v>
      </c>
      <c r="AM105" s="13" t="s">
        <v>109</v>
      </c>
      <c r="AN105" s="13" t="s">
        <v>110</v>
      </c>
      <c r="AO105" s="13" t="s">
        <v>111</v>
      </c>
      <c r="AP105" s="13" t="s">
        <v>112</v>
      </c>
      <c r="AQ105" s="13" t="s">
        <v>113</v>
      </c>
      <c r="AR105" s="13">
        <v>5.1431300000000002</v>
      </c>
    </row>
    <row r="106" spans="1:53" x14ac:dyDescent="0.25">
      <c r="A106" s="1" t="s">
        <v>103</v>
      </c>
      <c r="B106" s="1">
        <v>0.26600000000000001</v>
      </c>
      <c r="C106" s="1" t="s">
        <v>104</v>
      </c>
      <c r="D106" s="1">
        <v>2</v>
      </c>
      <c r="E106" s="1" t="s">
        <v>40</v>
      </c>
      <c r="F106" s="1">
        <v>113</v>
      </c>
      <c r="G106" s="5">
        <v>303900002002002</v>
      </c>
      <c r="H106" s="5">
        <v>303900002</v>
      </c>
      <c r="I106" s="5">
        <v>30390000212</v>
      </c>
      <c r="J106" s="1" t="s">
        <v>46</v>
      </c>
      <c r="K106" s="1">
        <v>0</v>
      </c>
      <c r="L106" s="31">
        <v>1</v>
      </c>
      <c r="M106" s="31">
        <v>0</v>
      </c>
      <c r="N106" s="31">
        <v>1</v>
      </c>
      <c r="O106" s="31">
        <v>2</v>
      </c>
      <c r="P106" s="31">
        <v>2</v>
      </c>
      <c r="Q106" s="31" t="s">
        <v>753</v>
      </c>
      <c r="R106" s="31">
        <v>4</v>
      </c>
      <c r="S106" s="31">
        <v>1</v>
      </c>
      <c r="T106" s="31">
        <v>2</v>
      </c>
      <c r="U106" s="31" t="s">
        <v>751</v>
      </c>
      <c r="V106" s="31">
        <v>0</v>
      </c>
      <c r="W106" s="1">
        <v>0</v>
      </c>
      <c r="X106" s="1">
        <v>-6</v>
      </c>
      <c r="Y106" s="1">
        <v>31.359998900000001</v>
      </c>
      <c r="Z106" s="1">
        <v>-4</v>
      </c>
      <c r="AA106" s="1">
        <v>28.399997648399999</v>
      </c>
      <c r="AB106" s="1"/>
      <c r="AC106" s="1"/>
      <c r="AD106" s="1"/>
      <c r="AE106" s="1"/>
      <c r="AF106" s="1"/>
      <c r="AG106" s="1"/>
      <c r="AH106" s="1"/>
      <c r="AI106" s="2" t="s">
        <v>133</v>
      </c>
      <c r="AJ106" s="2" t="s">
        <v>115</v>
      </c>
      <c r="AK106" s="2" t="s">
        <v>107</v>
      </c>
      <c r="AL106" s="2" t="s">
        <v>108</v>
      </c>
      <c r="AM106" s="2" t="s">
        <v>109</v>
      </c>
      <c r="AN106" s="2" t="s">
        <v>116</v>
      </c>
      <c r="AO106" s="2" t="s">
        <v>113</v>
      </c>
      <c r="AR106" s="2">
        <v>4.9702900000000003</v>
      </c>
    </row>
    <row r="107" spans="1:53" s="13" customFormat="1" ht="12.6" x14ac:dyDescent="0.25">
      <c r="A107" s="11" t="s">
        <v>103</v>
      </c>
      <c r="B107" s="11">
        <v>0.26600000000000001</v>
      </c>
      <c r="C107" s="11" t="s">
        <v>104</v>
      </c>
      <c r="D107" s="11">
        <v>2</v>
      </c>
      <c r="E107" s="11" t="s">
        <v>40</v>
      </c>
      <c r="F107" s="11">
        <v>113</v>
      </c>
      <c r="G107" s="12">
        <v>303900002004004</v>
      </c>
      <c r="H107" s="12">
        <v>303900002</v>
      </c>
      <c r="I107" s="12">
        <v>30390000212</v>
      </c>
      <c r="J107" s="11" t="s">
        <v>46</v>
      </c>
      <c r="K107" s="11">
        <v>0</v>
      </c>
      <c r="L107" s="33">
        <v>1</v>
      </c>
      <c r="M107" s="33">
        <v>0</v>
      </c>
      <c r="N107" s="33">
        <v>1</v>
      </c>
      <c r="O107" s="33">
        <v>2</v>
      </c>
      <c r="P107" s="33">
        <v>2</v>
      </c>
      <c r="Q107" s="33" t="s">
        <v>753</v>
      </c>
      <c r="R107" s="33">
        <v>4</v>
      </c>
      <c r="S107" s="33">
        <v>1</v>
      </c>
      <c r="T107" s="33">
        <v>2</v>
      </c>
      <c r="U107" s="33" t="s">
        <v>751</v>
      </c>
      <c r="V107" s="33">
        <v>0</v>
      </c>
      <c r="W107" s="11">
        <v>0</v>
      </c>
      <c r="X107" s="11">
        <v>-2</v>
      </c>
      <c r="Y107" s="11">
        <v>40.960001200000001</v>
      </c>
      <c r="Z107" s="11">
        <v>-4</v>
      </c>
      <c r="AA107" s="11">
        <v>28.399997648399999</v>
      </c>
      <c r="AB107" s="1">
        <v>-2.75</v>
      </c>
      <c r="AC107" s="1">
        <v>-4</v>
      </c>
      <c r="AD107" s="1">
        <v>-1.5</v>
      </c>
      <c r="AE107" s="1">
        <v>-4</v>
      </c>
      <c r="AF107" s="1">
        <v>-1.5</v>
      </c>
      <c r="AG107" s="1">
        <v>2</v>
      </c>
      <c r="AH107" s="61" t="str">
        <f>CONCATENATE(ROUND(AB107,1)," (no IQR; ",ROUND(AE107,1),", ",ROUND(AF107,1),")")</f>
        <v>-2.8 (no IQR; -4, -1.5)</v>
      </c>
      <c r="AI107" s="13" t="s">
        <v>134</v>
      </c>
      <c r="AJ107" s="13" t="s">
        <v>115</v>
      </c>
      <c r="AK107" s="13" t="s">
        <v>107</v>
      </c>
      <c r="AL107" s="13" t="s">
        <v>108</v>
      </c>
      <c r="AM107" s="13" t="s">
        <v>109</v>
      </c>
      <c r="AN107" s="13" t="s">
        <v>116</v>
      </c>
      <c r="AO107" s="13" t="s">
        <v>113</v>
      </c>
      <c r="AR107" s="13">
        <v>4.9702900000000003</v>
      </c>
    </row>
    <row r="108" spans="1:53" s="46" customFormat="1" x14ac:dyDescent="0.25">
      <c r="A108" s="43"/>
      <c r="B108" s="43"/>
      <c r="C108" s="43"/>
      <c r="D108" s="43"/>
      <c r="E108" s="43"/>
      <c r="F108" s="43"/>
      <c r="G108" s="44"/>
      <c r="H108" s="44"/>
      <c r="I108" s="44"/>
      <c r="J108" s="43"/>
      <c r="K108" s="43"/>
      <c r="L108" s="45"/>
      <c r="M108" s="45"/>
      <c r="N108" s="45"/>
      <c r="O108" s="45"/>
      <c r="P108" s="45"/>
      <c r="Q108" s="45"/>
      <c r="R108" s="45"/>
      <c r="S108" s="45"/>
      <c r="T108" s="45"/>
      <c r="U108" s="45"/>
      <c r="V108" s="45"/>
      <c r="W108" s="43"/>
      <c r="X108" s="43"/>
      <c r="Y108" s="43"/>
      <c r="Z108" s="43"/>
      <c r="AA108" s="43"/>
      <c r="AB108" s="43"/>
      <c r="AC108" s="43"/>
      <c r="AD108" s="43"/>
      <c r="AE108" s="43"/>
      <c r="AF108" s="43"/>
      <c r="AG108" s="43"/>
      <c r="AH108" s="43"/>
    </row>
    <row r="109" spans="1:53" x14ac:dyDescent="0.25">
      <c r="A109" s="1" t="s">
        <v>183</v>
      </c>
      <c r="B109" s="1">
        <v>0.26900000000000002</v>
      </c>
      <c r="C109" s="1" t="s">
        <v>184</v>
      </c>
      <c r="D109" s="1">
        <v>3</v>
      </c>
      <c r="E109" s="1" t="s">
        <v>73</v>
      </c>
      <c r="F109" s="1">
        <v>129</v>
      </c>
      <c r="G109" s="5">
        <v>303100001001003</v>
      </c>
      <c r="H109" s="5">
        <v>303100001</v>
      </c>
      <c r="I109" s="5">
        <v>30310000114</v>
      </c>
      <c r="J109" s="1" t="s">
        <v>175</v>
      </c>
      <c r="K109" s="1">
        <v>0</v>
      </c>
      <c r="L109" s="31">
        <v>14</v>
      </c>
      <c r="M109" s="31">
        <v>0</v>
      </c>
      <c r="N109" s="31">
        <v>2</v>
      </c>
      <c r="O109" s="31">
        <v>2</v>
      </c>
      <c r="P109" s="31">
        <v>1</v>
      </c>
      <c r="Q109" s="31" t="s">
        <v>753</v>
      </c>
      <c r="R109" s="31">
        <v>1</v>
      </c>
      <c r="S109" s="31">
        <v>1</v>
      </c>
      <c r="T109" s="31">
        <v>2</v>
      </c>
      <c r="U109" s="31" t="s">
        <v>754</v>
      </c>
      <c r="V109" s="31">
        <v>0</v>
      </c>
      <c r="W109" s="1">
        <v>1</v>
      </c>
      <c r="X109" s="1">
        <v>-7.6</v>
      </c>
      <c r="Y109" s="1" t="s">
        <v>66</v>
      </c>
      <c r="Z109" s="1">
        <v>0.1</v>
      </c>
      <c r="AA109" s="1" t="s">
        <v>66</v>
      </c>
      <c r="AB109" s="1"/>
      <c r="AC109" s="1"/>
      <c r="AD109" s="1"/>
      <c r="AE109" s="1"/>
      <c r="AF109" s="1"/>
      <c r="AG109" s="1"/>
      <c r="AH109" s="1"/>
      <c r="AI109" s="2" t="s">
        <v>176</v>
      </c>
      <c r="AJ109" s="2" t="s">
        <v>177</v>
      </c>
      <c r="AK109" s="2" t="s">
        <v>178</v>
      </c>
      <c r="AL109" s="2" t="s">
        <v>179</v>
      </c>
      <c r="AM109" s="2" t="s">
        <v>180</v>
      </c>
      <c r="AR109" s="2">
        <v>4.4339899999999997</v>
      </c>
    </row>
    <row r="110" spans="1:53" x14ac:dyDescent="0.25">
      <c r="A110" s="1" t="s">
        <v>183</v>
      </c>
      <c r="B110" s="1">
        <v>0.26900000000000002</v>
      </c>
      <c r="C110" s="1" t="s">
        <v>184</v>
      </c>
      <c r="D110" s="1">
        <v>3</v>
      </c>
      <c r="E110" s="1" t="s">
        <v>73</v>
      </c>
      <c r="F110" s="1">
        <v>129</v>
      </c>
      <c r="G110" s="5">
        <v>303100001002009</v>
      </c>
      <c r="H110" s="5">
        <v>303100001</v>
      </c>
      <c r="I110" s="5">
        <v>30310000114</v>
      </c>
      <c r="J110" s="1" t="s">
        <v>175</v>
      </c>
      <c r="K110" s="1">
        <v>0</v>
      </c>
      <c r="L110" s="31">
        <v>14</v>
      </c>
      <c r="M110" s="31">
        <v>0</v>
      </c>
      <c r="N110" s="31">
        <v>2</v>
      </c>
      <c r="O110" s="31">
        <v>2</v>
      </c>
      <c r="P110" s="31">
        <v>1</v>
      </c>
      <c r="Q110" s="31" t="s">
        <v>753</v>
      </c>
      <c r="R110" s="31">
        <v>1</v>
      </c>
      <c r="S110" s="31">
        <v>1</v>
      </c>
      <c r="T110" s="31">
        <v>2</v>
      </c>
      <c r="U110" s="31" t="s">
        <v>754</v>
      </c>
      <c r="V110" s="31">
        <v>0</v>
      </c>
      <c r="W110" s="1">
        <v>1</v>
      </c>
      <c r="X110" s="1">
        <v>0.1</v>
      </c>
      <c r="Y110" s="1" t="s">
        <v>66</v>
      </c>
      <c r="Z110" s="1">
        <v>0.1</v>
      </c>
      <c r="AA110" s="1" t="s">
        <v>66</v>
      </c>
      <c r="AB110" s="1"/>
      <c r="AC110" s="1"/>
      <c r="AD110" s="1"/>
      <c r="AE110" s="1"/>
      <c r="AF110" s="1"/>
      <c r="AG110" s="1"/>
      <c r="AH110" s="1"/>
      <c r="AI110" s="2" t="s">
        <v>181</v>
      </c>
      <c r="AJ110" s="2" t="s">
        <v>177</v>
      </c>
      <c r="AK110" s="2" t="s">
        <v>178</v>
      </c>
      <c r="AL110" s="2" t="s">
        <v>179</v>
      </c>
      <c r="AM110" s="2" t="s">
        <v>180</v>
      </c>
      <c r="AR110" s="2">
        <v>4.4339899999999997</v>
      </c>
    </row>
    <row r="111" spans="1:53" s="13" customFormat="1" ht="12.6" x14ac:dyDescent="0.25">
      <c r="A111" s="36" t="s">
        <v>183</v>
      </c>
      <c r="B111" s="36">
        <v>0.26900000000000002</v>
      </c>
      <c r="C111" s="36" t="s">
        <v>184</v>
      </c>
      <c r="D111" s="36">
        <v>3</v>
      </c>
      <c r="E111" s="36" t="s">
        <v>73</v>
      </c>
      <c r="F111" s="36">
        <v>129</v>
      </c>
      <c r="G111" s="41">
        <v>303100001003015</v>
      </c>
      <c r="H111" s="41">
        <v>303100001</v>
      </c>
      <c r="I111" s="41">
        <v>30310000114</v>
      </c>
      <c r="J111" s="36" t="s">
        <v>175</v>
      </c>
      <c r="K111" s="36">
        <v>0</v>
      </c>
      <c r="L111" s="33">
        <v>14</v>
      </c>
      <c r="M111" s="33">
        <v>0</v>
      </c>
      <c r="N111" s="33">
        <v>2</v>
      </c>
      <c r="O111" s="33">
        <v>2</v>
      </c>
      <c r="P111" s="33">
        <v>1</v>
      </c>
      <c r="Q111" s="33" t="s">
        <v>753</v>
      </c>
      <c r="R111" s="33">
        <v>1</v>
      </c>
      <c r="S111" s="33">
        <v>1</v>
      </c>
      <c r="T111" s="33">
        <v>2</v>
      </c>
      <c r="U111" s="33" t="s">
        <v>754</v>
      </c>
      <c r="V111" s="33">
        <v>0</v>
      </c>
      <c r="W111" s="36">
        <v>1</v>
      </c>
      <c r="X111" s="36">
        <v>14.2</v>
      </c>
      <c r="Y111" s="36" t="s">
        <v>66</v>
      </c>
      <c r="Z111" s="36">
        <v>0.1</v>
      </c>
      <c r="AA111" s="36" t="s">
        <v>66</v>
      </c>
      <c r="AB111" s="1">
        <v>0.1</v>
      </c>
      <c r="AC111" s="1">
        <v>0.1</v>
      </c>
      <c r="AD111" s="1">
        <v>0.1</v>
      </c>
      <c r="AE111" s="1">
        <v>0.1</v>
      </c>
      <c r="AF111" s="1">
        <v>0.1</v>
      </c>
      <c r="AG111" s="1">
        <v>1</v>
      </c>
      <c r="AH111" s="61" t="str">
        <f>CONCATENATE(ROUND(AB111,1)," (no IQR; no range)")</f>
        <v>0.1 (no IQR; no range)</v>
      </c>
      <c r="AI111" s="18" t="s">
        <v>182</v>
      </c>
      <c r="AJ111" s="18" t="s">
        <v>177</v>
      </c>
      <c r="AK111" s="18" t="s">
        <v>178</v>
      </c>
      <c r="AL111" s="18" t="s">
        <v>179</v>
      </c>
      <c r="AM111" s="18" t="s">
        <v>180</v>
      </c>
      <c r="AN111" s="18"/>
      <c r="AO111" s="18"/>
      <c r="AP111" s="18"/>
      <c r="AQ111" s="18"/>
      <c r="AR111" s="18">
        <v>4.4339899999999997</v>
      </c>
      <c r="AS111" s="18"/>
      <c r="AT111" s="18"/>
      <c r="AU111" s="18"/>
      <c r="AV111" s="18"/>
      <c r="AW111" s="18"/>
      <c r="AX111" s="18"/>
      <c r="AY111" s="18"/>
      <c r="AZ111" s="18"/>
      <c r="BA111" s="18"/>
    </row>
    <row r="112" spans="1:53" s="54" customFormat="1" x14ac:dyDescent="0.25">
      <c r="A112" s="51"/>
      <c r="B112" s="51"/>
      <c r="C112" s="51"/>
      <c r="D112" s="51"/>
      <c r="E112" s="51"/>
      <c r="F112" s="51"/>
      <c r="G112" s="52"/>
      <c r="H112" s="52"/>
      <c r="I112" s="52"/>
      <c r="J112" s="51"/>
      <c r="K112" s="51"/>
      <c r="L112" s="53"/>
      <c r="M112" s="53"/>
      <c r="N112" s="53"/>
      <c r="O112" s="53"/>
      <c r="P112" s="53"/>
      <c r="Q112" s="53"/>
      <c r="R112" s="53"/>
      <c r="S112" s="53"/>
      <c r="T112" s="53"/>
      <c r="U112" s="53"/>
      <c r="V112" s="53"/>
      <c r="W112" s="51"/>
      <c r="X112" s="51"/>
      <c r="Y112" s="51"/>
      <c r="Z112" s="51"/>
      <c r="AA112" s="51"/>
      <c r="AB112" s="51"/>
      <c r="AC112" s="51"/>
      <c r="AD112" s="51"/>
      <c r="AE112" s="51"/>
      <c r="AF112" s="51"/>
      <c r="AG112" s="51"/>
      <c r="AH112" s="51"/>
    </row>
    <row r="113" spans="1:53" s="16" customFormat="1" ht="12.6" x14ac:dyDescent="0.25">
      <c r="A113" s="35" t="s">
        <v>80</v>
      </c>
      <c r="B113" s="35">
        <v>2.7E-2</v>
      </c>
      <c r="C113" s="35" t="s">
        <v>83</v>
      </c>
      <c r="D113" s="35">
        <v>1</v>
      </c>
      <c r="E113" s="35" t="s">
        <v>82</v>
      </c>
      <c r="F113" s="35">
        <v>82</v>
      </c>
      <c r="G113" s="42">
        <v>303300001005005</v>
      </c>
      <c r="H113" s="42">
        <v>303300001</v>
      </c>
      <c r="I113" s="42">
        <v>30330000112</v>
      </c>
      <c r="J113" s="35" t="s">
        <v>81</v>
      </c>
      <c r="K113" s="35">
        <v>1</v>
      </c>
      <c r="L113" s="34">
        <v>15</v>
      </c>
      <c r="M113" s="34">
        <v>0</v>
      </c>
      <c r="N113" s="34">
        <v>1</v>
      </c>
      <c r="O113" s="34">
        <v>3</v>
      </c>
      <c r="P113" s="34">
        <v>1</v>
      </c>
      <c r="Q113" s="34" t="s">
        <v>749</v>
      </c>
      <c r="R113" s="34">
        <v>1</v>
      </c>
      <c r="S113" s="34">
        <v>1</v>
      </c>
      <c r="T113" s="34">
        <v>1</v>
      </c>
      <c r="U113" s="34" t="s">
        <v>754</v>
      </c>
      <c r="V113" s="34">
        <v>0</v>
      </c>
      <c r="W113" s="35">
        <v>3</v>
      </c>
      <c r="X113" s="35">
        <v>-0.9</v>
      </c>
      <c r="Y113" s="35">
        <v>18.539879299999999</v>
      </c>
      <c r="Z113" s="35">
        <v>-0.9</v>
      </c>
      <c r="AA113" s="35">
        <v>18.539879341999999</v>
      </c>
      <c r="AB113" s="1">
        <v>-0.9</v>
      </c>
      <c r="AC113" s="1">
        <v>-0.9</v>
      </c>
      <c r="AD113" s="1">
        <v>-0.9</v>
      </c>
      <c r="AE113" s="1">
        <v>-0.9</v>
      </c>
      <c r="AF113" s="1">
        <v>-0.9</v>
      </c>
      <c r="AG113" s="1">
        <v>1</v>
      </c>
      <c r="AH113" s="61" t="str">
        <f>CONCATENATE(ROUND(AB113,1)," (no IQR; no range)")</f>
        <v>-0.9 (no IQR; no range)</v>
      </c>
      <c r="AI113" s="17" t="s">
        <v>84</v>
      </c>
      <c r="AJ113" s="17" t="s">
        <v>85</v>
      </c>
      <c r="AK113" s="17"/>
      <c r="AL113" s="17"/>
      <c r="AM113" s="17"/>
      <c r="AN113" s="17"/>
      <c r="AO113" s="17"/>
      <c r="AP113" s="17"/>
      <c r="AQ113" s="17"/>
      <c r="AR113" s="17">
        <v>5.78749</v>
      </c>
      <c r="AS113" s="17"/>
      <c r="AT113" s="17"/>
      <c r="AU113" s="17"/>
      <c r="AV113" s="17"/>
      <c r="AW113" s="17"/>
      <c r="AX113" s="17"/>
      <c r="AY113" s="17"/>
      <c r="AZ113" s="17"/>
      <c r="BA113" s="17"/>
    </row>
    <row r="114" spans="1:53" s="50" customFormat="1" x14ac:dyDescent="0.25">
      <c r="A114" s="47"/>
      <c r="B114" s="47"/>
      <c r="C114" s="47"/>
      <c r="D114" s="47"/>
      <c r="E114" s="47"/>
      <c r="F114" s="47"/>
      <c r="G114" s="48"/>
      <c r="H114" s="48"/>
      <c r="I114" s="48"/>
      <c r="J114" s="47"/>
      <c r="K114" s="47"/>
      <c r="L114" s="49"/>
      <c r="M114" s="49"/>
      <c r="N114" s="49"/>
      <c r="O114" s="49"/>
      <c r="P114" s="49"/>
      <c r="Q114" s="49"/>
      <c r="R114" s="49"/>
      <c r="S114" s="49"/>
      <c r="T114" s="49"/>
      <c r="U114" s="49"/>
      <c r="V114" s="49"/>
      <c r="W114" s="47"/>
      <c r="X114" s="47"/>
      <c r="Y114" s="47"/>
      <c r="Z114" s="47"/>
      <c r="AA114" s="47"/>
      <c r="AB114" s="47"/>
      <c r="AC114" s="47"/>
      <c r="AD114" s="47"/>
      <c r="AE114" s="47"/>
      <c r="AF114" s="47"/>
      <c r="AG114" s="47"/>
      <c r="AH114" s="47"/>
    </row>
    <row r="115" spans="1:53" s="16" customFormat="1" ht="12.6" x14ac:dyDescent="0.25">
      <c r="A115" s="35" t="s">
        <v>80</v>
      </c>
      <c r="B115" s="35">
        <v>2.7E-2</v>
      </c>
      <c r="C115" s="35" t="s">
        <v>83</v>
      </c>
      <c r="D115" s="35">
        <v>1</v>
      </c>
      <c r="E115" s="35" t="s">
        <v>131</v>
      </c>
      <c r="F115" s="35">
        <v>114</v>
      </c>
      <c r="G115" s="42">
        <v>303300001003003</v>
      </c>
      <c r="H115" s="42">
        <v>303300001</v>
      </c>
      <c r="I115" s="42">
        <v>30330000112</v>
      </c>
      <c r="J115" s="35" t="s">
        <v>81</v>
      </c>
      <c r="K115" s="35">
        <v>1</v>
      </c>
      <c r="L115" s="34">
        <v>15</v>
      </c>
      <c r="M115" s="34">
        <v>0</v>
      </c>
      <c r="N115" s="34">
        <v>1</v>
      </c>
      <c r="O115" s="34">
        <v>3</v>
      </c>
      <c r="P115" s="34">
        <v>1</v>
      </c>
      <c r="Q115" s="34" t="s">
        <v>749</v>
      </c>
      <c r="R115" s="34">
        <v>1</v>
      </c>
      <c r="S115" s="34">
        <v>1</v>
      </c>
      <c r="T115" s="34">
        <v>1</v>
      </c>
      <c r="U115" s="34" t="s">
        <v>754</v>
      </c>
      <c r="V115" s="34">
        <v>0</v>
      </c>
      <c r="W115" s="35">
        <v>3</v>
      </c>
      <c r="X115" s="35">
        <v>18.7</v>
      </c>
      <c r="Y115" s="35">
        <v>36.510966699999997</v>
      </c>
      <c r="Z115" s="35">
        <v>18.7</v>
      </c>
      <c r="AA115" s="35">
        <v>36.510966713400002</v>
      </c>
      <c r="AB115" s="1">
        <v>18.700000800000002</v>
      </c>
      <c r="AC115" s="1">
        <v>18.700000800000002</v>
      </c>
      <c r="AD115" s="1">
        <v>18.700000800000002</v>
      </c>
      <c r="AE115" s="1">
        <v>18.700000800000002</v>
      </c>
      <c r="AF115" s="1">
        <v>18.700000800000002</v>
      </c>
      <c r="AG115" s="1">
        <v>1</v>
      </c>
      <c r="AH115" s="61" t="str">
        <f>CONCATENATE(ROUND(AB115,1)," (no IQR; no range)")</f>
        <v>18.7 (no IQR; no range)</v>
      </c>
      <c r="AI115" s="17" t="s">
        <v>132</v>
      </c>
      <c r="AJ115" s="17" t="s">
        <v>85</v>
      </c>
      <c r="AK115" s="17"/>
      <c r="AL115" s="17"/>
      <c r="AM115" s="17"/>
      <c r="AN115" s="17"/>
      <c r="AO115" s="17"/>
      <c r="AP115" s="17"/>
      <c r="AQ115" s="17"/>
      <c r="AR115" s="17">
        <v>5.78749</v>
      </c>
      <c r="AS115" s="17"/>
      <c r="AT115" s="17"/>
      <c r="AU115" s="17"/>
      <c r="AV115" s="17"/>
      <c r="AW115" s="17"/>
      <c r="AX115" s="17"/>
      <c r="AY115" s="17"/>
      <c r="AZ115" s="17"/>
      <c r="BA115" s="17"/>
    </row>
    <row r="116" spans="1:53" s="46" customFormat="1" x14ac:dyDescent="0.25">
      <c r="A116" s="43"/>
      <c r="B116" s="43"/>
      <c r="C116" s="43"/>
      <c r="D116" s="43"/>
      <c r="E116" s="43"/>
      <c r="F116" s="43"/>
      <c r="G116" s="44"/>
      <c r="H116" s="44"/>
      <c r="I116" s="44"/>
      <c r="J116" s="43"/>
      <c r="K116" s="43"/>
      <c r="L116" s="45"/>
      <c r="M116" s="45"/>
      <c r="N116" s="45"/>
      <c r="O116" s="45"/>
      <c r="P116" s="45"/>
      <c r="Q116" s="45"/>
      <c r="R116" s="45"/>
      <c r="S116" s="45"/>
      <c r="T116" s="45"/>
      <c r="U116" s="45"/>
      <c r="V116" s="45"/>
      <c r="W116" s="43"/>
      <c r="X116" s="43"/>
      <c r="Y116" s="43"/>
      <c r="Z116" s="43"/>
      <c r="AA116" s="43"/>
      <c r="AB116" s="43"/>
      <c r="AC116" s="43"/>
      <c r="AD116" s="43"/>
      <c r="AE116" s="43"/>
      <c r="AF116" s="43"/>
      <c r="AG116" s="43"/>
      <c r="AH116" s="43"/>
    </row>
    <row r="117" spans="1:53" x14ac:dyDescent="0.25">
      <c r="A117" s="1" t="s">
        <v>80</v>
      </c>
      <c r="B117" s="1">
        <v>2.7E-2</v>
      </c>
      <c r="C117" s="1" t="s">
        <v>83</v>
      </c>
      <c r="D117" s="1">
        <v>2</v>
      </c>
      <c r="E117" s="1" t="s">
        <v>135</v>
      </c>
      <c r="F117" s="1">
        <v>50</v>
      </c>
      <c r="G117" s="5">
        <v>303300001002002</v>
      </c>
      <c r="H117" s="5">
        <v>303300001</v>
      </c>
      <c r="I117" s="5">
        <v>30330000112</v>
      </c>
      <c r="J117" s="1" t="s">
        <v>81</v>
      </c>
      <c r="K117" s="1">
        <v>1</v>
      </c>
      <c r="L117" s="31">
        <v>15</v>
      </c>
      <c r="M117" s="31">
        <v>0</v>
      </c>
      <c r="N117" s="31">
        <v>1</v>
      </c>
      <c r="O117" s="31">
        <v>3</v>
      </c>
      <c r="P117" s="31">
        <v>1</v>
      </c>
      <c r="Q117" s="31" t="s">
        <v>749</v>
      </c>
      <c r="R117" s="31">
        <v>1</v>
      </c>
      <c r="S117" s="31">
        <v>1</v>
      </c>
      <c r="T117" s="31">
        <v>1</v>
      </c>
      <c r="U117" s="31" t="s">
        <v>754</v>
      </c>
      <c r="V117" s="31">
        <v>0</v>
      </c>
      <c r="W117" s="1">
        <v>3</v>
      </c>
      <c r="X117" s="1">
        <v>45.8</v>
      </c>
      <c r="Y117" s="8">
        <v>33.848087800000002</v>
      </c>
      <c r="Z117" s="1">
        <v>50.45</v>
      </c>
      <c r="AA117" s="1">
        <v>26.1016104007</v>
      </c>
      <c r="AB117" s="1"/>
      <c r="AC117" s="1"/>
      <c r="AD117" s="1"/>
      <c r="AE117" s="1"/>
      <c r="AF117" s="1"/>
      <c r="AG117" s="1"/>
      <c r="AH117" s="1"/>
      <c r="AI117" s="2" t="s">
        <v>137</v>
      </c>
      <c r="AJ117" s="2" t="s">
        <v>85</v>
      </c>
      <c r="AR117" s="2">
        <v>5.78749</v>
      </c>
    </row>
    <row r="118" spans="1:53" s="13" customFormat="1" ht="12.6" x14ac:dyDescent="0.25">
      <c r="A118" s="36" t="s">
        <v>80</v>
      </c>
      <c r="B118" s="36">
        <v>2.7E-2</v>
      </c>
      <c r="C118" s="36" t="s">
        <v>83</v>
      </c>
      <c r="D118" s="36">
        <v>2</v>
      </c>
      <c r="E118" s="36" t="s">
        <v>135</v>
      </c>
      <c r="F118" s="36">
        <v>50</v>
      </c>
      <c r="G118" s="41">
        <v>303300001001001</v>
      </c>
      <c r="H118" s="41">
        <v>303300001</v>
      </c>
      <c r="I118" s="41">
        <v>30330000112</v>
      </c>
      <c r="J118" s="36" t="s">
        <v>81</v>
      </c>
      <c r="K118" s="36">
        <v>1</v>
      </c>
      <c r="L118" s="33">
        <v>15</v>
      </c>
      <c r="M118" s="33">
        <v>0</v>
      </c>
      <c r="N118" s="33">
        <v>1</v>
      </c>
      <c r="O118" s="33">
        <v>3</v>
      </c>
      <c r="P118" s="33">
        <v>1</v>
      </c>
      <c r="Q118" s="33" t="s">
        <v>749</v>
      </c>
      <c r="R118" s="33">
        <v>1</v>
      </c>
      <c r="S118" s="33">
        <v>1</v>
      </c>
      <c r="T118" s="33">
        <v>1</v>
      </c>
      <c r="U118" s="33" t="s">
        <v>754</v>
      </c>
      <c r="V118" s="33">
        <v>0</v>
      </c>
      <c r="W118" s="36">
        <v>3</v>
      </c>
      <c r="X118" s="36">
        <v>55.1</v>
      </c>
      <c r="Y118" s="36">
        <v>32.619117299999999</v>
      </c>
      <c r="Z118" s="36">
        <v>50.45</v>
      </c>
      <c r="AA118" s="36">
        <v>26.1016104007</v>
      </c>
      <c r="AB118" s="11">
        <v>50.449998899999997</v>
      </c>
      <c r="AC118" s="11">
        <v>50.449998899999997</v>
      </c>
      <c r="AD118" s="11">
        <v>50.449998899999997</v>
      </c>
      <c r="AE118" s="11">
        <v>50.449998899999997</v>
      </c>
      <c r="AF118" s="11">
        <v>50.449998899999997</v>
      </c>
      <c r="AG118" s="11">
        <v>1</v>
      </c>
      <c r="AH118" s="60" t="str">
        <f>CONCATENATE(ROUND(AB118,1)," (no IQR; no range)")</f>
        <v>50.4 (no IQR; no range)</v>
      </c>
      <c r="AI118" s="18" t="s">
        <v>136</v>
      </c>
      <c r="AJ118" s="18" t="s">
        <v>85</v>
      </c>
      <c r="AK118" s="18"/>
      <c r="AL118" s="18"/>
      <c r="AM118" s="18"/>
      <c r="AN118" s="18"/>
      <c r="AO118" s="18"/>
      <c r="AP118" s="18"/>
      <c r="AQ118" s="18"/>
      <c r="AR118" s="18">
        <v>5.78749</v>
      </c>
      <c r="AS118" s="18"/>
      <c r="AT118" s="18"/>
      <c r="AU118" s="18"/>
      <c r="AV118" s="18"/>
      <c r="AW118" s="18"/>
      <c r="AX118" s="18"/>
      <c r="AY118" s="18"/>
      <c r="AZ118" s="18"/>
      <c r="BA118" s="18"/>
    </row>
    <row r="119" spans="1:53" x14ac:dyDescent="0.25">
      <c r="A119" s="1"/>
      <c r="B119" s="1"/>
      <c r="C119" s="1"/>
      <c r="D119" s="1"/>
      <c r="E119" s="1"/>
      <c r="F119" s="1"/>
      <c r="G119" s="5"/>
      <c r="H119" s="5"/>
      <c r="I119" s="5"/>
      <c r="J119" s="1"/>
      <c r="K119" s="1"/>
      <c r="W119" s="1"/>
      <c r="X119" s="1"/>
      <c r="Y119" s="1"/>
      <c r="Z119" s="1"/>
      <c r="AA119" s="1"/>
      <c r="AB119" s="1"/>
      <c r="AC119" s="1"/>
      <c r="AD119" s="1"/>
      <c r="AE119" s="1"/>
      <c r="AF119" s="1"/>
      <c r="AG119" s="1"/>
      <c r="AH119" s="1"/>
    </row>
  </sheetData>
  <autoFilter ref="A1:AR16" xr:uid="{00000000-0009-0000-0000-000002000000}"/>
  <sortState xmlns:xlrd2="http://schemas.microsoft.com/office/spreadsheetml/2017/richdata2" ref="A2:AT98">
    <sortCondition ref="K2:K98"/>
    <sortCondition ref="B2:B98"/>
    <sortCondition ref="E2:E98"/>
    <sortCondition ref="I2:I98"/>
    <sortCondition ref="X2:X98"/>
  </sortState>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Codebook</vt:lpstr>
      <vt:lpstr>ES data</vt:lpstr>
      <vt:lpstr>MES data</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 Samantha (CDC/CGH/DPDM)</dc:creator>
  <cp:lastModifiedBy>Rowe, Alexander (Alex) (CDC/CGH/DPDM)</cp:lastModifiedBy>
  <dcterms:created xsi:type="dcterms:W3CDTF">2018-03-20T22:42:03Z</dcterms:created>
  <dcterms:modified xsi:type="dcterms:W3CDTF">2020-12-06T23:27:59Z</dcterms:modified>
</cp:coreProperties>
</file>